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5\4_Квартальные отчеты\полугодие\Заключение\"/>
    </mc:Choice>
  </mc:AlternateContent>
  <bookViews>
    <workbookView xWindow="0" yWindow="0" windowWidth="23100" windowHeight="11715"/>
  </bookViews>
  <sheets>
    <sheet name="Лист1" sheetId="1" r:id="rId1"/>
  </sheets>
  <definedNames>
    <definedName name="_xlnm.Print_Area" localSheetId="0">Лист1!$A$1:$G$31</definedName>
  </definedNames>
  <calcPr calcId="162913"/>
</workbook>
</file>

<file path=xl/calcChain.xml><?xml version="1.0" encoding="utf-8"?>
<calcChain xmlns="http://schemas.openxmlformats.org/spreadsheetml/2006/main">
  <c r="F7" i="1" l="1"/>
  <c r="G26" i="1"/>
  <c r="G22" i="1"/>
  <c r="G24" i="1"/>
  <c r="F30" i="1"/>
  <c r="F28" i="1"/>
  <c r="F26" i="1"/>
  <c r="F24" i="1"/>
  <c r="F22" i="1"/>
  <c r="F20" i="1"/>
  <c r="F18" i="1"/>
  <c r="F16" i="1"/>
  <c r="F14" i="1"/>
  <c r="F11" i="1"/>
  <c r="F9" i="1"/>
  <c r="D30" i="1" l="1"/>
  <c r="D26" i="1"/>
  <c r="C31" i="1" l="1"/>
  <c r="D31" i="1"/>
  <c r="C30" i="1"/>
  <c r="D12" i="1"/>
  <c r="B12" i="1"/>
  <c r="C12" i="1"/>
  <c r="C26" i="1"/>
  <c r="F12" i="1" l="1"/>
  <c r="D28" i="1"/>
  <c r="D24" i="1"/>
  <c r="D22" i="1"/>
  <c r="D20" i="1"/>
  <c r="D18" i="1"/>
  <c r="D16" i="1"/>
  <c r="D14" i="1"/>
  <c r="D11" i="1"/>
  <c r="D9" i="1"/>
  <c r="D7" i="1"/>
  <c r="G28" i="1" l="1"/>
  <c r="E30" i="1"/>
  <c r="E28" i="1"/>
  <c r="E24" i="1"/>
  <c r="E22" i="1"/>
  <c r="E20" i="1"/>
  <c r="E18" i="1"/>
  <c r="E16" i="1"/>
  <c r="E14" i="1"/>
  <c r="E12" i="1"/>
  <c r="E11" i="1"/>
  <c r="E9" i="1"/>
  <c r="E7" i="1"/>
  <c r="E31" i="1" l="1"/>
  <c r="G12" i="1"/>
  <c r="G16" i="1" l="1"/>
  <c r="G9" i="1" l="1"/>
  <c r="C24" i="1"/>
  <c r="C22" i="1"/>
  <c r="G20" i="1" l="1"/>
  <c r="G18" i="1"/>
  <c r="G11" i="1"/>
  <c r="G14" i="1" l="1"/>
  <c r="B7" i="1" l="1"/>
  <c r="B31" i="1" l="1"/>
  <c r="G7" i="1"/>
  <c r="C9" i="1"/>
  <c r="C11" i="1" l="1"/>
  <c r="C7" i="1" l="1"/>
  <c r="F31" i="1" s="1"/>
  <c r="C28" i="1"/>
  <c r="C20" i="1"/>
  <c r="C18" i="1"/>
  <c r="C16" i="1"/>
  <c r="C14" i="1"/>
</calcChain>
</file>

<file path=xl/sharedStrings.xml><?xml version="1.0" encoding="utf-8"?>
<sst xmlns="http://schemas.openxmlformats.org/spreadsheetml/2006/main" count="69" uniqueCount="26">
  <si>
    <t>Наименование показателя</t>
  </si>
  <si>
    <t>Изменение показателей</t>
  </si>
  <si>
    <t>%</t>
  </si>
  <si>
    <t>ДОХОДЫ</t>
  </si>
  <si>
    <t>Налоговые и неналоговые доходы</t>
  </si>
  <si>
    <t>в т.ч. изменения</t>
  </si>
  <si>
    <t>Безвозмездные поступления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</si>
  <si>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</si>
  <si>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</si>
  <si>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</si>
  <si>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</si>
  <si>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</si>
  <si>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ЖКХ</t>
  </si>
  <si>
    <t>Социальная политика</t>
  </si>
  <si>
    <t>Х</t>
  </si>
  <si>
    <t>сумма, тыс. руб.</t>
  </si>
  <si>
    <t>ДЕФИЦИТ (-) / ПРОФИЦИТ (+)</t>
  </si>
  <si>
    <t>Образование</t>
  </si>
  <si>
    <t>Физическая культура и спорт</t>
  </si>
  <si>
    <t xml:space="preserve">Бюджетные назначения, утвержденные Решениями Совета депутатов Сельского поселения "Юшарский сельсовет» ЗР НАО, тыс. руб. </t>
  </si>
  <si>
    <t xml:space="preserve">ПРИЛОЖЕНИЕ № 3 к заключению по отчету об исполнении бюджета СП "Юшарский сельсовет" ЗР НАО за полугодие 2025 год  </t>
  </si>
  <si>
    <t>Динамика изменений основных характеристик местного бюджета (доходы, расходы, дефицит) за полугодие 2025 год</t>
  </si>
  <si>
    <t>Первоначальные бюджетные назначения, тыс. руб. (реш. от 25.12.2024 № 4)</t>
  </si>
  <si>
    <t>от 25.03.2025 № 1</t>
  </si>
  <si>
    <t>от 26.06.2025   № 1</t>
  </si>
  <si>
    <t>Культура, кинемотография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</si>
</sst>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0" xfId="0" applyNumberFormat="1" applyFont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11" fontId="3" fillId="0" borderId="1" xfId="0" applyNumberFormat="1" applyFont="1" applyBorder="1" applyAlignment="1">
      <alignment horizontal="center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11" fontId="3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6" xfId="0" applyNumberFormat="1" applyFont="1" applyBorder="1" applyAlignment="1">
      <alignment horizontal="center" vertical="center" wrapText="1"/>
    </xf>
    <xf numFmtId="11" fontId="3" fillId="0" borderId="7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A4" zoomScale="110" zoomScaleNormal="110" zoomScaleSheetLayoutView="90" workbookViewId="0">
      <selection activeCell="F8" sqref="F8"/>
    </sheetView>
  </sheetViews>
  <sheetFormatPr defaultRowHeight="15" x14ac:dyDescent="0.25"/>
  <cols>
    <col min="1" max="1" width="22.5703125" customWidth="1"/>
    <col min="2" max="2" width="16.140625" style="20" customWidth="1"/>
    <col min="3" max="3" width="13.140625" style="21" customWidth="1"/>
    <col min="4" max="4" width="12.5703125" style="21" customWidth="1"/>
    <col min="5" max="5" width="11.140625" style="20" hidden="1" customWidth="1"/>
    <col min="6" max="6" width="13.28515625" style="20" customWidth="1"/>
    <col min="7" max="7" width="13.85546875" style="20" customWidth="1"/>
  </cols>
  <sheetData>
    <row r="1" spans="1:10" s="1" customFormat="1" ht="75.75" customHeight="1" x14ac:dyDescent="0.25">
      <c r="B1" s="20"/>
      <c r="C1" s="21"/>
      <c r="E1" s="27"/>
      <c r="F1" s="28" t="s">
        <v>20</v>
      </c>
      <c r="G1" s="28"/>
    </row>
    <row r="2" spans="1:10" s="1" customFormat="1" x14ac:dyDescent="0.25">
      <c r="B2" s="20"/>
      <c r="C2" s="21"/>
      <c r="D2" s="21"/>
      <c r="E2" s="20"/>
      <c r="F2" s="20"/>
      <c r="G2" s="20"/>
    </row>
    <row r="3" spans="1:10" s="1" customFormat="1" ht="28.5" customHeight="1" x14ac:dyDescent="0.25">
      <c r="A3" s="32" t="s">
        <v>21</v>
      </c>
      <c r="B3" s="32"/>
      <c r="C3" s="32"/>
      <c r="D3" s="32"/>
      <c r="E3" s="32"/>
      <c r="F3" s="32"/>
      <c r="G3" s="32"/>
    </row>
    <row r="4" spans="1:10" s="1" customFormat="1" ht="16.5" x14ac:dyDescent="0.25">
      <c r="A4" s="2"/>
      <c r="B4" s="3"/>
      <c r="C4" s="14"/>
      <c r="D4" s="14"/>
      <c r="E4" s="2"/>
      <c r="F4" s="2"/>
      <c r="G4" s="22"/>
    </row>
    <row r="5" spans="1:10" ht="82.5" customHeight="1" x14ac:dyDescent="0.25">
      <c r="A5" s="29" t="s">
        <v>0</v>
      </c>
      <c r="B5" s="30" t="s">
        <v>22</v>
      </c>
      <c r="C5" s="33" t="s">
        <v>19</v>
      </c>
      <c r="D5" s="34"/>
      <c r="E5" s="35"/>
      <c r="F5" s="29" t="s">
        <v>1</v>
      </c>
      <c r="G5" s="29"/>
      <c r="H5" s="8"/>
      <c r="I5" s="8"/>
      <c r="J5" s="8"/>
    </row>
    <row r="6" spans="1:10" ht="42" customHeight="1" x14ac:dyDescent="0.25">
      <c r="A6" s="29"/>
      <c r="B6" s="31"/>
      <c r="C6" s="15" t="s">
        <v>23</v>
      </c>
      <c r="D6" s="36" t="s">
        <v>24</v>
      </c>
      <c r="E6" s="6"/>
      <c r="F6" s="13" t="s">
        <v>15</v>
      </c>
      <c r="G6" s="13" t="s">
        <v>2</v>
      </c>
      <c r="H6" s="8"/>
      <c r="I6" s="8"/>
      <c r="J6" s="8"/>
    </row>
    <row r="7" spans="1:10" x14ac:dyDescent="0.25">
      <c r="A7" s="9" t="s">
        <v>3</v>
      </c>
      <c r="B7" s="23">
        <f t="shared" ref="B7:E7" si="0">B8+B10</f>
        <v>47137</v>
      </c>
      <c r="C7" s="23">
        <f t="shared" si="0"/>
        <v>51602.600000000006</v>
      </c>
      <c r="D7" s="37">
        <f t="shared" si="0"/>
        <v>62268.3</v>
      </c>
      <c r="E7" s="23">
        <f t="shared" si="0"/>
        <v>0</v>
      </c>
      <c r="F7" s="23">
        <f>F9+F11</f>
        <v>15131.300000000003</v>
      </c>
      <c r="G7" s="23">
        <f>SUM(F7/B7)*100</f>
        <v>32.100685236650619</v>
      </c>
      <c r="H7" s="8"/>
      <c r="I7" s="26"/>
      <c r="J7" s="8"/>
    </row>
    <row r="8" spans="1:10" ht="26.25" customHeight="1" x14ac:dyDescent="0.25">
      <c r="A8" s="10" t="s">
        <v>4</v>
      </c>
      <c r="B8" s="4">
        <v>2715.8</v>
      </c>
      <c r="C8" s="17">
        <v>3215.8</v>
      </c>
      <c r="D8" s="18">
        <v>3336.3</v>
      </c>
      <c r="E8" s="4"/>
      <c r="F8" s="4" t="s">
        <v>14</v>
      </c>
      <c r="G8" s="4" t="s">
        <v>14</v>
      </c>
      <c r="H8" s="8"/>
      <c r="I8" s="8"/>
      <c r="J8" s="8"/>
    </row>
    <row r="9" spans="1:10" ht="15" customHeight="1" x14ac:dyDescent="0.25">
      <c r="A9" s="10" t="s">
        <v>5</v>
      </c>
      <c r="B9" s="5" t="s">
        <v>14</v>
      </c>
      <c r="C9" s="16">
        <f>C8-B8</f>
        <v>500</v>
      </c>
      <c r="D9" s="19">
        <f>D8-C8</f>
        <v>120.5</v>
      </c>
      <c r="E9" s="5" t="e">
        <f>E8-#REF!</f>
        <v>#REF!</v>
      </c>
      <c r="F9" s="5">
        <f>D8-B8</f>
        <v>620.5</v>
      </c>
      <c r="G9" s="5">
        <f>SUM(F9/B8)*100</f>
        <v>22.847779659768758</v>
      </c>
      <c r="H9" s="8"/>
      <c r="I9" s="8"/>
      <c r="J9" s="8"/>
    </row>
    <row r="10" spans="1:10" ht="27" customHeight="1" x14ac:dyDescent="0.25">
      <c r="A10" s="10" t="s">
        <v>6</v>
      </c>
      <c r="B10" s="4">
        <v>44421.2</v>
      </c>
      <c r="C10" s="17">
        <v>48386.8</v>
      </c>
      <c r="D10" s="18">
        <v>58932</v>
      </c>
      <c r="E10" s="4"/>
      <c r="F10" s="4" t="s">
        <v>14</v>
      </c>
      <c r="G10" s="4" t="s">
        <v>14</v>
      </c>
      <c r="H10" s="8"/>
      <c r="I10" s="8"/>
      <c r="J10" s="8"/>
    </row>
    <row r="11" spans="1:10" ht="15" customHeight="1" x14ac:dyDescent="0.25">
      <c r="A11" s="10" t="s">
        <v>5</v>
      </c>
      <c r="B11" s="5" t="s">
        <v>14</v>
      </c>
      <c r="C11" s="16">
        <f>C10-B10</f>
        <v>3965.6000000000058</v>
      </c>
      <c r="D11" s="19">
        <f>D10-C10</f>
        <v>10545.199999999997</v>
      </c>
      <c r="E11" s="5" t="e">
        <f>E10-#REF!</f>
        <v>#REF!</v>
      </c>
      <c r="F11" s="5">
        <f>D10-B10</f>
        <v>14510.800000000003</v>
      </c>
      <c r="G11" s="5">
        <f>SUM(F11/B10)*100</f>
        <v>32.666384519103495</v>
      </c>
      <c r="H11" s="8"/>
      <c r="I11" s="8"/>
      <c r="J11" s="8"/>
    </row>
    <row r="12" spans="1:10" x14ac:dyDescent="0.25">
      <c r="A12" s="9" t="s">
        <v>7</v>
      </c>
      <c r="B12" s="7">
        <f>B13+B15+B17+B19+B21+B27+B23+B29+B25</f>
        <v>47136.999999999993</v>
      </c>
      <c r="C12" s="7">
        <f>C13+C15+C17+C19+C21+C27+C23+C29+C25</f>
        <v>53430.100000000006</v>
      </c>
      <c r="D12" s="19">
        <f>D13+D15+D17+D19+D21+D27+D23+D29+D25</f>
        <v>64095.8</v>
      </c>
      <c r="E12" s="7">
        <f t="shared" ref="E12" si="1">E13+E15+E17+E19+E21+E27+E23+E29</f>
        <v>0</v>
      </c>
      <c r="F12" s="7">
        <f>F14+F16+F18+F20+F22+F28</f>
        <v>16780.000000000004</v>
      </c>
      <c r="G12" s="7">
        <f>SUM(F12/B12)*100</f>
        <v>35.598362220760777</v>
      </c>
      <c r="H12" s="8"/>
      <c r="I12" s="26"/>
      <c r="J12" s="8"/>
    </row>
    <row r="13" spans="1:10" ht="32.25" customHeight="1" x14ac:dyDescent="0.25">
      <c r="A13" s="11" t="s">
        <v>8</v>
      </c>
      <c r="B13" s="18">
        <v>22257.1</v>
      </c>
      <c r="C13" s="17">
        <v>23600.7</v>
      </c>
      <c r="D13" s="18">
        <v>31438.9</v>
      </c>
      <c r="E13" s="18"/>
      <c r="F13" s="4" t="s">
        <v>14</v>
      </c>
      <c r="G13" s="4" t="s">
        <v>14</v>
      </c>
      <c r="H13" s="8"/>
      <c r="I13" s="8"/>
      <c r="J13" s="8"/>
    </row>
    <row r="14" spans="1:10" ht="15" customHeight="1" x14ac:dyDescent="0.25">
      <c r="A14" s="11" t="s">
        <v>5</v>
      </c>
      <c r="B14" s="5" t="s">
        <v>14</v>
      </c>
      <c r="C14" s="16">
        <f>C13-B13</f>
        <v>1343.6000000000022</v>
      </c>
      <c r="D14" s="19">
        <f>D13-C13</f>
        <v>7838.2000000000007</v>
      </c>
      <c r="E14" s="19" t="e">
        <f>E13-#REF!</f>
        <v>#REF!</v>
      </c>
      <c r="F14" s="5">
        <f>D13-B13</f>
        <v>9181.8000000000029</v>
      </c>
      <c r="G14" s="5">
        <f>SUM(F14/B13)*100</f>
        <v>41.253352862682036</v>
      </c>
      <c r="H14" s="8"/>
      <c r="I14" s="8"/>
      <c r="J14" s="8"/>
    </row>
    <row r="15" spans="1:10" ht="15" customHeight="1" x14ac:dyDescent="0.25">
      <c r="A15" s="11" t="s">
        <v>9</v>
      </c>
      <c r="B15" s="18">
        <v>390.4</v>
      </c>
      <c r="C15" s="17">
        <v>317.60000000000002</v>
      </c>
      <c r="D15" s="18">
        <v>317.60000000000002</v>
      </c>
      <c r="E15" s="18"/>
      <c r="F15" s="4" t="s">
        <v>14</v>
      </c>
      <c r="G15" s="4" t="s">
        <v>14</v>
      </c>
      <c r="H15" s="8"/>
      <c r="I15" s="8"/>
      <c r="J15" s="8"/>
    </row>
    <row r="16" spans="1:10" ht="15" customHeight="1" x14ac:dyDescent="0.25">
      <c r="A16" s="11" t="s">
        <v>5</v>
      </c>
      <c r="B16" s="5" t="s">
        <v>14</v>
      </c>
      <c r="C16" s="16">
        <f>C15-B15</f>
        <v>-72.799999999999955</v>
      </c>
      <c r="D16" s="19">
        <f>D15-C15</f>
        <v>0</v>
      </c>
      <c r="E16" s="19" t="e">
        <f>E15-#REF!</f>
        <v>#REF!</v>
      </c>
      <c r="F16" s="5">
        <f>D15-B15</f>
        <v>-72.799999999999955</v>
      </c>
      <c r="G16" s="5">
        <f>SUM(F16/B15)*100</f>
        <v>-18.647540983606547</v>
      </c>
      <c r="H16" s="8"/>
      <c r="I16" s="8"/>
      <c r="J16" s="8"/>
    </row>
    <row r="17" spans="1:10" ht="51.75" customHeight="1" x14ac:dyDescent="0.25">
      <c r="A17" s="11" t="s">
        <v>10</v>
      </c>
      <c r="B17" s="18">
        <v>178</v>
      </c>
      <c r="C17" s="17">
        <v>178</v>
      </c>
      <c r="D17" s="18">
        <v>178</v>
      </c>
      <c r="E17" s="18"/>
      <c r="F17" s="4" t="s">
        <v>14</v>
      </c>
      <c r="G17" s="4" t="s">
        <v>14</v>
      </c>
      <c r="H17" s="8"/>
      <c r="I17" s="8"/>
      <c r="J17" s="8"/>
    </row>
    <row r="18" spans="1:10" ht="15" customHeight="1" x14ac:dyDescent="0.25">
      <c r="A18" s="11" t="s">
        <v>5</v>
      </c>
      <c r="B18" s="5" t="s">
        <v>14</v>
      </c>
      <c r="C18" s="16">
        <f>C17-B17</f>
        <v>0</v>
      </c>
      <c r="D18" s="19">
        <f>D17-C17</f>
        <v>0</v>
      </c>
      <c r="E18" s="19" t="e">
        <f>E17-#REF!</f>
        <v>#REF!</v>
      </c>
      <c r="F18" s="5">
        <f>D17-B17</f>
        <v>0</v>
      </c>
      <c r="G18" s="5">
        <f>SUM(F18/B17)*100</f>
        <v>0</v>
      </c>
      <c r="H18" s="8"/>
      <c r="I18" s="8"/>
      <c r="J18" s="8"/>
    </row>
    <row r="19" spans="1:10" ht="15" customHeight="1" x14ac:dyDescent="0.25">
      <c r="A19" s="11" t="s">
        <v>11</v>
      </c>
      <c r="B19" s="18">
        <v>1553.6</v>
      </c>
      <c r="C19" s="17">
        <v>2625.2</v>
      </c>
      <c r="D19" s="18">
        <v>3207.8</v>
      </c>
      <c r="E19" s="18"/>
      <c r="F19" s="4" t="s">
        <v>14</v>
      </c>
      <c r="G19" s="4" t="s">
        <v>14</v>
      </c>
      <c r="H19" s="8"/>
      <c r="I19" s="8"/>
      <c r="J19" s="8"/>
    </row>
    <row r="20" spans="1:10" ht="15" customHeight="1" x14ac:dyDescent="0.25">
      <c r="A20" s="11" t="s">
        <v>5</v>
      </c>
      <c r="B20" s="5" t="s">
        <v>14</v>
      </c>
      <c r="C20" s="16">
        <f>C19-B19</f>
        <v>1071.5999999999999</v>
      </c>
      <c r="D20" s="19">
        <f>D19-C19</f>
        <v>582.60000000000036</v>
      </c>
      <c r="E20" s="19" t="e">
        <f>E19-#REF!</f>
        <v>#REF!</v>
      </c>
      <c r="F20" s="5">
        <f>D19-B19</f>
        <v>1654.2000000000003</v>
      </c>
      <c r="G20" s="5">
        <f>SUM(F20/B19)*100</f>
        <v>106.47528321318231</v>
      </c>
      <c r="H20" s="8"/>
      <c r="I20" s="8"/>
      <c r="J20" s="8"/>
    </row>
    <row r="21" spans="1:10" ht="15" customHeight="1" x14ac:dyDescent="0.25">
      <c r="A21" s="11" t="s">
        <v>12</v>
      </c>
      <c r="B21" s="18">
        <v>20366.3</v>
      </c>
      <c r="C21" s="17">
        <v>24091.8</v>
      </c>
      <c r="D21" s="18">
        <v>26363.1</v>
      </c>
      <c r="E21" s="18"/>
      <c r="F21" s="4" t="s">
        <v>14</v>
      </c>
      <c r="G21" s="4" t="s">
        <v>14</v>
      </c>
      <c r="H21" s="8"/>
      <c r="I21" s="8"/>
      <c r="J21" s="8"/>
    </row>
    <row r="22" spans="1:10" ht="15" customHeight="1" x14ac:dyDescent="0.25">
      <c r="A22" s="11" t="s">
        <v>5</v>
      </c>
      <c r="B22" s="5" t="s">
        <v>14</v>
      </c>
      <c r="C22" s="16">
        <f>C21-B21</f>
        <v>3725.5</v>
      </c>
      <c r="D22" s="19">
        <f>D21-C21</f>
        <v>2271.2999999999993</v>
      </c>
      <c r="E22" s="19" t="e">
        <f>E21-#REF!</f>
        <v>#REF!</v>
      </c>
      <c r="F22" s="5">
        <f>D21-B21</f>
        <v>5996.7999999999993</v>
      </c>
      <c r="G22" s="5">
        <f>SUM(F22/B21)*100</f>
        <v>29.444719954041727</v>
      </c>
      <c r="H22" s="8"/>
      <c r="I22" s="8"/>
      <c r="J22" s="8"/>
    </row>
    <row r="23" spans="1:10" s="1" customFormat="1" ht="15" customHeight="1" x14ac:dyDescent="0.25">
      <c r="A23" s="11" t="s">
        <v>17</v>
      </c>
      <c r="B23" s="4">
        <v>200</v>
      </c>
      <c r="C23" s="17">
        <v>200</v>
      </c>
      <c r="D23" s="18">
        <v>200</v>
      </c>
      <c r="E23" s="18"/>
      <c r="F23" s="4" t="s">
        <v>14</v>
      </c>
      <c r="G23" s="4" t="s">
        <v>14</v>
      </c>
      <c r="H23" s="8"/>
      <c r="I23" s="8"/>
      <c r="J23" s="8"/>
    </row>
    <row r="24" spans="1:10" s="1" customFormat="1" ht="15" customHeight="1" x14ac:dyDescent="0.25">
      <c r="A24" s="11" t="s">
        <v>5</v>
      </c>
      <c r="B24" s="5" t="s">
        <v>14</v>
      </c>
      <c r="C24" s="16">
        <f>C23-B23</f>
        <v>0</v>
      </c>
      <c r="D24" s="19">
        <f>D23-C23</f>
        <v>0</v>
      </c>
      <c r="E24" s="19" t="e">
        <f>E23-#REF!</f>
        <v>#REF!</v>
      </c>
      <c r="F24" s="5">
        <f>D23-B23</f>
        <v>0</v>
      </c>
      <c r="G24" s="5">
        <f>SUM(F24/B23)*100</f>
        <v>0</v>
      </c>
      <c r="H24" s="8"/>
      <c r="I24" s="8"/>
      <c r="J24" s="8"/>
    </row>
    <row r="25" spans="1:10" s="1" customFormat="1" ht="15" customHeight="1" x14ac:dyDescent="0.25">
      <c r="A25" s="11" t="s">
        <v>25</v>
      </c>
      <c r="B25" s="4">
        <v>897.6</v>
      </c>
      <c r="C25" s="17">
        <v>1040</v>
      </c>
      <c r="D25" s="18">
        <v>1040</v>
      </c>
      <c r="E25" s="18"/>
      <c r="F25" s="4" t="s">
        <v>14</v>
      </c>
      <c r="G25" s="4" t="s">
        <v>14</v>
      </c>
      <c r="H25" s="8"/>
      <c r="I25" s="8"/>
      <c r="J25" s="8"/>
    </row>
    <row r="26" spans="1:10" s="1" customFormat="1" ht="15" customHeight="1" x14ac:dyDescent="0.25">
      <c r="A26" s="11" t="s">
        <v>5</v>
      </c>
      <c r="B26" s="5" t="s">
        <v>14</v>
      </c>
      <c r="C26" s="16">
        <f>C25-B25</f>
        <v>142.39999999999998</v>
      </c>
      <c r="D26" s="19">
        <f>D25-C25</f>
        <v>0</v>
      </c>
      <c r="E26" s="19"/>
      <c r="F26" s="5">
        <f>D25-B25</f>
        <v>142.39999999999998</v>
      </c>
      <c r="G26" s="5">
        <f>SUM(F26/B25)*100</f>
        <v>15.864527629233507</v>
      </c>
      <c r="H26" s="8"/>
      <c r="I26" s="8"/>
      <c r="J26" s="8"/>
    </row>
    <row r="27" spans="1:10" ht="15" customHeight="1" x14ac:dyDescent="0.25">
      <c r="A27" s="11" t="s">
        <v>13</v>
      </c>
      <c r="B27" s="18">
        <v>1294</v>
      </c>
      <c r="C27" s="17">
        <v>1304</v>
      </c>
      <c r="D27" s="18">
        <v>1314</v>
      </c>
      <c r="E27" s="18"/>
      <c r="F27" s="4" t="s">
        <v>14</v>
      </c>
      <c r="G27" s="4" t="s">
        <v>14</v>
      </c>
      <c r="H27" s="8"/>
      <c r="I27" s="8"/>
      <c r="J27" s="8"/>
    </row>
    <row r="28" spans="1:10" ht="15" customHeight="1" x14ac:dyDescent="0.25">
      <c r="A28" s="11" t="s">
        <v>5</v>
      </c>
      <c r="B28" s="5" t="s">
        <v>14</v>
      </c>
      <c r="C28" s="16">
        <f>C27-B27</f>
        <v>10</v>
      </c>
      <c r="D28" s="19">
        <f>D27-C27</f>
        <v>10</v>
      </c>
      <c r="E28" s="19" t="e">
        <f>E27-#REF!</f>
        <v>#REF!</v>
      </c>
      <c r="F28" s="5">
        <f>D27-B27</f>
        <v>20</v>
      </c>
      <c r="G28" s="5">
        <f>SUM(F28/B27)*100</f>
        <v>1.545595054095827</v>
      </c>
      <c r="H28" s="8"/>
      <c r="I28" s="8"/>
      <c r="J28" s="8"/>
    </row>
    <row r="29" spans="1:10" s="1" customFormat="1" ht="24.75" customHeight="1" x14ac:dyDescent="0.25">
      <c r="A29" s="11" t="s">
        <v>18</v>
      </c>
      <c r="B29" s="4">
        <v>0</v>
      </c>
      <c r="C29" s="17">
        <v>72.8</v>
      </c>
      <c r="D29" s="18">
        <v>36.4</v>
      </c>
      <c r="E29" s="18"/>
      <c r="F29" s="4" t="s">
        <v>14</v>
      </c>
      <c r="G29" s="4" t="s">
        <v>14</v>
      </c>
      <c r="H29" s="8"/>
      <c r="I29" s="8"/>
      <c r="J29" s="8"/>
    </row>
    <row r="30" spans="1:10" s="1" customFormat="1" ht="14.25" customHeight="1" x14ac:dyDescent="0.25">
      <c r="A30" s="11" t="s">
        <v>5</v>
      </c>
      <c r="B30" s="5" t="s">
        <v>14</v>
      </c>
      <c r="C30" s="16">
        <f>C29-B29</f>
        <v>72.8</v>
      </c>
      <c r="D30" s="19">
        <f>D29-C29</f>
        <v>-36.4</v>
      </c>
      <c r="E30" s="19" t="e">
        <f>E29-#REF!</f>
        <v>#REF!</v>
      </c>
      <c r="F30" s="5">
        <f>D29-B29</f>
        <v>36.4</v>
      </c>
      <c r="G30" s="5">
        <v>0</v>
      </c>
      <c r="H30" s="8"/>
      <c r="I30" s="8"/>
      <c r="J30" s="8"/>
    </row>
    <row r="31" spans="1:10" ht="23.25" customHeight="1" x14ac:dyDescent="0.25">
      <c r="A31" s="12" t="s">
        <v>16</v>
      </c>
      <c r="B31" s="7">
        <f>B7-B12</f>
        <v>0</v>
      </c>
      <c r="C31" s="7">
        <f>C7-C12</f>
        <v>-1827.5</v>
      </c>
      <c r="D31" s="19">
        <f>D7-D12</f>
        <v>-1827.5</v>
      </c>
      <c r="E31" s="7">
        <f t="shared" ref="E31" si="2">E7-E12</f>
        <v>0</v>
      </c>
      <c r="F31" s="7">
        <f>C31-B31</f>
        <v>-1827.5</v>
      </c>
      <c r="G31" s="7" t="s">
        <v>14</v>
      </c>
      <c r="H31" s="8"/>
      <c r="I31" s="8"/>
      <c r="J31" s="8"/>
    </row>
    <row r="32" spans="1:10" x14ac:dyDescent="0.25">
      <c r="A32" s="8"/>
      <c r="B32" s="24"/>
      <c r="C32" s="25"/>
      <c r="D32" s="25"/>
      <c r="E32" s="24"/>
      <c r="F32" s="24"/>
      <c r="G32" s="24"/>
      <c r="H32" s="8"/>
      <c r="I32" s="8"/>
      <c r="J32" s="8"/>
    </row>
    <row r="33" spans="1:10" x14ac:dyDescent="0.25">
      <c r="A33" s="8"/>
      <c r="B33" s="24"/>
      <c r="C33" s="25"/>
      <c r="D33" s="25"/>
      <c r="E33" s="24"/>
      <c r="F33" s="24"/>
      <c r="G33" s="24"/>
      <c r="H33" s="8"/>
      <c r="I33" s="8"/>
      <c r="J33" s="8"/>
    </row>
    <row r="34" spans="1:10" x14ac:dyDescent="0.25">
      <c r="A34" s="8"/>
      <c r="B34" s="24"/>
      <c r="C34" s="25"/>
      <c r="D34" s="25"/>
      <c r="E34" s="24"/>
      <c r="F34" s="24"/>
      <c r="G34" s="24"/>
      <c r="H34" s="8"/>
      <c r="I34" s="8"/>
      <c r="J34" s="8"/>
    </row>
  </sheetData>
  <mergeCells count="6">
    <mergeCell ref="F1:G1"/>
    <mergeCell ref="A5:A6"/>
    <mergeCell ref="B5:B6"/>
    <mergeCell ref="F5:G5"/>
    <mergeCell ref="A3:G3"/>
    <mergeCell ref="C5:E5"/>
  </mergeCells>
  <pageMargins left="0.51181102362204722" right="0.15748031496062992" top="0.39370078740157483" bottom="0.47244094488188981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Хромова Анна Ивановна</cp:lastModifiedBy>
  <cp:lastPrinted>2024-05-17T08:34:27Z</cp:lastPrinted>
  <dcterms:created xsi:type="dcterms:W3CDTF">2014-02-25T11:29:51Z</dcterms:created>
  <dcterms:modified xsi:type="dcterms:W3CDTF">2025-07-22T06:40:33Z</dcterms:modified>
</cp:coreProperties>
</file>