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Отчет за 9 месяцев\Заключение\"/>
    </mc:Choice>
  </mc:AlternateContent>
  <bookViews>
    <workbookView xWindow="120" yWindow="150" windowWidth="13665" windowHeight="12675"/>
  </bookViews>
  <sheets>
    <sheet name="Табл.1 РПр" sheetId="2" r:id="rId1"/>
    <sheet name="Лист1" sheetId="3" r:id="rId2"/>
  </sheets>
  <definedNames>
    <definedName name="_xlnm.Print_Area" localSheetId="0">'Табл.1 РПр'!$A$1:$M$49</definedName>
  </definedNames>
  <calcPr calcId="162913"/>
</workbook>
</file>

<file path=xl/calcChain.xml><?xml version="1.0" encoding="utf-8"?>
<calcChain xmlns="http://schemas.openxmlformats.org/spreadsheetml/2006/main">
  <c r="M29" i="2" l="1"/>
  <c r="M28" i="2"/>
  <c r="K23" i="2"/>
  <c r="M15" i="2"/>
  <c r="E10" i="2"/>
  <c r="M38" i="2" l="1"/>
  <c r="M39" i="2"/>
  <c r="M40" i="2"/>
  <c r="M36" i="2"/>
  <c r="M32" i="2" l="1"/>
  <c r="M24" i="2"/>
  <c r="D47" i="2" l="1"/>
  <c r="J32" i="2" l="1"/>
  <c r="M49" i="2" l="1"/>
  <c r="M26" i="2"/>
  <c r="M27" i="2"/>
  <c r="M22" i="2"/>
  <c r="K24" i="2"/>
  <c r="K22" i="2"/>
  <c r="K49" i="2" l="1"/>
  <c r="J49" i="2"/>
  <c r="K38" i="2"/>
  <c r="K39" i="2"/>
  <c r="K40" i="2"/>
  <c r="K36" i="2"/>
  <c r="K35" i="2"/>
  <c r="J35" i="2"/>
  <c r="K28" i="2"/>
  <c r="K26" i="2"/>
  <c r="K27" i="2"/>
  <c r="L23" i="2"/>
  <c r="J23" i="2"/>
  <c r="I23" i="2"/>
  <c r="K16" i="2"/>
  <c r="J24" i="2" l="1"/>
  <c r="L24" i="2" l="1"/>
  <c r="L15" i="2"/>
  <c r="L16" i="2"/>
  <c r="M20" i="2" l="1"/>
  <c r="M30" i="2" l="1"/>
  <c r="K32" i="2"/>
  <c r="J29" i="2"/>
  <c r="M11" i="2" l="1"/>
  <c r="M44" i="2"/>
  <c r="K29" i="2"/>
  <c r="K30" i="2"/>
  <c r="J26" i="2"/>
  <c r="K44" i="2"/>
  <c r="J44" i="2"/>
  <c r="K13" i="2" l="1"/>
  <c r="K14" i="2"/>
  <c r="J13" i="2"/>
  <c r="J14" i="2"/>
  <c r="J15" i="2"/>
  <c r="J16" i="2"/>
  <c r="J17" i="2"/>
  <c r="M14" i="2" l="1"/>
  <c r="M13" i="2"/>
  <c r="I49" i="2"/>
  <c r="I48" i="2"/>
  <c r="I32" i="2"/>
  <c r="I33" i="2"/>
  <c r="I34" i="2"/>
  <c r="I35" i="2"/>
  <c r="D25" i="2" l="1"/>
  <c r="E25" i="2"/>
  <c r="G25" i="2"/>
  <c r="F10" i="2"/>
  <c r="F47" i="2"/>
  <c r="F43" i="2"/>
  <c r="F31" i="2"/>
  <c r="F21" i="2"/>
  <c r="F25" i="2"/>
  <c r="C25" i="2"/>
  <c r="D43" i="2"/>
  <c r="D31" i="2"/>
  <c r="D10" i="2"/>
  <c r="L26" i="2"/>
  <c r="J28" i="2"/>
  <c r="I26" i="2"/>
  <c r="J27" i="2"/>
  <c r="L45" i="2"/>
  <c r="M45" i="2"/>
  <c r="J45" i="2"/>
  <c r="K45" i="2"/>
  <c r="J40" i="2"/>
  <c r="M25" i="2" l="1"/>
  <c r="K25" i="2"/>
  <c r="M48" i="2"/>
  <c r="L48" i="2"/>
  <c r="K48" i="2"/>
  <c r="J48" i="2"/>
  <c r="L12" i="2"/>
  <c r="I12" i="2"/>
  <c r="I13" i="2"/>
  <c r="I14" i="2"/>
  <c r="I15" i="2"/>
  <c r="I16" i="2"/>
  <c r="L40" i="2"/>
  <c r="L32" i="2"/>
  <c r="L27" i="2"/>
  <c r="L13" i="2"/>
  <c r="L33" i="2"/>
  <c r="J33" i="2"/>
  <c r="I27" i="2"/>
  <c r="I20" i="2"/>
  <c r="J25" i="2" l="1"/>
  <c r="L25" i="2"/>
  <c r="I25" i="2"/>
  <c r="L28" i="2"/>
  <c r="L20" i="2"/>
  <c r="K20" i="2"/>
  <c r="J20" i="2"/>
  <c r="I28" i="2"/>
  <c r="M52" i="2" l="1"/>
  <c r="L52" i="2"/>
  <c r="K52" i="2"/>
  <c r="J52" i="2"/>
  <c r="I52" i="2"/>
  <c r="M51" i="2"/>
  <c r="L51" i="2"/>
  <c r="K51" i="2"/>
  <c r="J51" i="2"/>
  <c r="I51" i="2"/>
  <c r="L50" i="2"/>
  <c r="I50" i="2"/>
  <c r="L49" i="2"/>
  <c r="G47" i="2"/>
  <c r="E47" i="2"/>
  <c r="C47" i="2"/>
  <c r="M46" i="2"/>
  <c r="L46" i="2"/>
  <c r="K46" i="2"/>
  <c r="J46" i="2"/>
  <c r="I46" i="2"/>
  <c r="I45" i="2"/>
  <c r="L44" i="2"/>
  <c r="I44" i="2"/>
  <c r="G43" i="2"/>
  <c r="E43" i="2"/>
  <c r="C43" i="2"/>
  <c r="M42" i="2"/>
  <c r="L42" i="2"/>
  <c r="K42" i="2"/>
  <c r="J42" i="2"/>
  <c r="I42" i="2"/>
  <c r="M41" i="2"/>
  <c r="L41" i="2"/>
  <c r="K41" i="2"/>
  <c r="J41" i="2"/>
  <c r="I41" i="2"/>
  <c r="I40" i="2"/>
  <c r="L39" i="2"/>
  <c r="J39" i="2"/>
  <c r="I39" i="2"/>
  <c r="L38" i="2"/>
  <c r="J38" i="2"/>
  <c r="I38" i="2"/>
  <c r="G37" i="2"/>
  <c r="F37" i="2"/>
  <c r="E37" i="2"/>
  <c r="D37" i="2"/>
  <c r="D8" i="2" s="1"/>
  <c r="C37" i="2"/>
  <c r="J36" i="2"/>
  <c r="L35" i="2"/>
  <c r="M34" i="2"/>
  <c r="L34" i="2"/>
  <c r="K34" i="2"/>
  <c r="J34" i="2"/>
  <c r="G31" i="2"/>
  <c r="E31" i="2"/>
  <c r="C31" i="2"/>
  <c r="L30" i="2"/>
  <c r="J30" i="2"/>
  <c r="I30" i="2"/>
  <c r="L29" i="2"/>
  <c r="I29" i="2"/>
  <c r="I24" i="2"/>
  <c r="L22" i="2"/>
  <c r="I22" i="2"/>
  <c r="G21" i="2"/>
  <c r="K21" i="2" s="1"/>
  <c r="E21" i="2"/>
  <c r="D21" i="2"/>
  <c r="C21" i="2"/>
  <c r="G19" i="2"/>
  <c r="F19" i="2"/>
  <c r="E19" i="2"/>
  <c r="D19" i="2"/>
  <c r="C19" i="2"/>
  <c r="M18" i="2"/>
  <c r="L18" i="2"/>
  <c r="K18" i="2"/>
  <c r="J18" i="2"/>
  <c r="I18" i="2"/>
  <c r="M17" i="2"/>
  <c r="L17" i="2"/>
  <c r="K17" i="2"/>
  <c r="I17" i="2"/>
  <c r="L14" i="2"/>
  <c r="L11" i="2"/>
  <c r="K11" i="2"/>
  <c r="J11" i="2"/>
  <c r="I11" i="2"/>
  <c r="G10" i="2"/>
  <c r="C10" i="2"/>
  <c r="C8" i="2" l="1"/>
  <c r="F8" i="2"/>
  <c r="G8" i="2"/>
  <c r="E8" i="2"/>
  <c r="M37" i="2"/>
  <c r="M21" i="2"/>
  <c r="K37" i="2"/>
  <c r="M19" i="2"/>
  <c r="J43" i="2"/>
  <c r="K43" i="2"/>
  <c r="L37" i="2"/>
  <c r="J37" i="2"/>
  <c r="K19" i="2"/>
  <c r="J19" i="2"/>
  <c r="L19" i="2"/>
  <c r="L47" i="2"/>
  <c r="I47" i="2"/>
  <c r="I19" i="2"/>
  <c r="J10" i="2"/>
  <c r="M10" i="2"/>
  <c r="L10" i="2" s="1"/>
  <c r="I10" i="2"/>
  <c r="M47" i="2"/>
  <c r="M31" i="2"/>
  <c r="L21" i="2"/>
  <c r="J21" i="2"/>
  <c r="L31" i="2"/>
  <c r="K47" i="2"/>
  <c r="J47" i="2" s="1"/>
  <c r="I21" i="2"/>
  <c r="K31" i="2"/>
  <c r="K10" i="2"/>
  <c r="I31" i="2"/>
  <c r="L43" i="2"/>
  <c r="I43" i="2"/>
  <c r="J31" i="2"/>
  <c r="H26" i="2" l="1"/>
  <c r="H23" i="2"/>
  <c r="H44" i="2"/>
  <c r="H36" i="2"/>
  <c r="H11" i="2"/>
  <c r="H12" i="2"/>
  <c r="H14" i="2"/>
  <c r="H20" i="2"/>
  <c r="H19" i="2" s="1"/>
  <c r="H13" i="2"/>
  <c r="H22" i="2"/>
  <c r="H30" i="2"/>
  <c r="H27" i="2"/>
  <c r="H35" i="2"/>
  <c r="J8" i="2"/>
  <c r="H39" i="2"/>
  <c r="H18" i="2"/>
  <c r="H29" i="2"/>
  <c r="H46" i="2"/>
  <c r="M8" i="2"/>
  <c r="H48" i="2"/>
  <c r="H16" i="2"/>
  <c r="H34" i="2"/>
  <c r="H33" i="2"/>
  <c r="H42" i="2"/>
  <c r="H52" i="2"/>
  <c r="H51" i="2"/>
  <c r="H28" i="2"/>
  <c r="H24" i="2"/>
  <c r="H49" i="2"/>
  <c r="H38" i="2"/>
  <c r="H50" i="2"/>
  <c r="H40" i="2"/>
  <c r="H15" i="2"/>
  <c r="H41" i="2"/>
  <c r="H17" i="2"/>
  <c r="H32" i="2"/>
  <c r="H45" i="2"/>
  <c r="I8" i="2"/>
  <c r="K8" i="2"/>
  <c r="I37" i="2"/>
  <c r="L8" i="2"/>
  <c r="H25" i="2" l="1"/>
  <c r="H21" i="2"/>
  <c r="H10" i="2"/>
  <c r="H31" i="2"/>
  <c r="H37" i="2"/>
  <c r="H47" i="2"/>
  <c r="H43" i="2"/>
  <c r="H8" i="2" l="1"/>
</calcChain>
</file>

<file path=xl/sharedStrings.xml><?xml version="1.0" encoding="utf-8"?>
<sst xmlns="http://schemas.openxmlformats.org/spreadsheetml/2006/main" count="96" uniqueCount="94">
  <si>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</si>
  <si>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</si>
  <si>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</si>
  <si>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</si>
  <si>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</si>
  <si>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</si>
  <si>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</si>
  <si>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</si>
  <si>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</si>
  <si>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</si>
  <si>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</si>
  <si>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</si>
  <si>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</si>
  <si>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</si>
  <si>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</si>
  <si>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</si>
  <si>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</si>
  <si>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</si>
  <si>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</si>
  <si>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</si>
  <si>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</si>
  <si>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</si>
  <si>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</si>
  <si>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</si>
  <si>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</si>
  <si>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</si>
  <si>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</si>
  <si>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</si>
  <si>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</si>
  <si>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</si>
  <si>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</si>
  <si>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</si>
  <si>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</si>
  <si>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</si>
  <si>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</si>
  <si>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</si>
  <si>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</si>
  <si>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</si>
  <si>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</si>
  <si>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</si>
  <si>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</si>
  <si>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Молодежная политика и оздоровление детей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</si>
  <si>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</si>
  <si>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</si>
  <si>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</si>
  <si>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</si>
  <si>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</si>
  <si>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</si>
  <si>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</si>
  <si>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</si>
  <si>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</si>
  <si>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</si>
  <si>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</si>
  <si>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</si>
  <si>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</si>
  <si>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</si>
  <si>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</si>
  <si>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</si>
  <si>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</si>
  <si>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</si>
  <si>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</si>
  <si>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</si>
  <si>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</si>
  <si>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</si>
  <si>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</si>
  <si>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</si>
  <si>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</si>
  <si>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</si>
  <si>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</si>
  <si>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</si>
  <si>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</si>
  <si>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</si>
  <si>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</si>
  <si>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</si>
  <si>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</si>
  <si>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</si>
  <si>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</si>
  <si>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</si>
  <si>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</si>
  <si>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</si>
  <si>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</si>
  <si>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</si>
  <si>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ПРИЛОЖЕНИЕ № 2 к заключению по отчету об исполнении бюджета МО "Юшарский сельсовет" НАО за девять месяцев 2021 года</t>
  </si>
  <si>
    <t>Кассовое исполнение за девять месяцев 2020 года</t>
  </si>
  <si>
    <t>Бюджетные назначения на 2021 год (реш. от 24.12.2020  № 9)</t>
  </si>
  <si>
    <t>Уточненный план  на девять месяцев 2021 года (ф.0503117)</t>
  </si>
  <si>
    <t>Кассовое исполнение за девять месяцев 2021 года (ф.0503117)</t>
  </si>
  <si>
    <t xml:space="preserve">Отклонение  показателей  исполнения бюджета за девять месяцев 2021 года относительно уточненных бюджетных назначений на девять месяцев 2021 года, тыс.руб.  </t>
  </si>
  <si>
    <t>Исполнение бюджета за девять месяцев 2021 года относительно уточненных бюджетных назначений</t>
  </si>
  <si>
    <t>на 2021 год, %</t>
  </si>
  <si>
    <t>Отклонение показателей исполнения бюджета за девять месяцев 2021 года относительно девяти месяцев 2021 года</t>
  </si>
  <si>
    <t>на девять месяцев 2021 года, %</t>
  </si>
  <si>
    <t>Защита населения и территории от ЧС природного и техногенного характера, пожарная безопасность</t>
  </si>
  <si>
    <t>Уточненные бюджетные назначения на 2021 год (реш. от 30.09.2021 №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</si>
</sst>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7" fontId="2" fillId="0" borderId="1" xfId="2" applyNumberFormat="1" applyFont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2" fillId="0" borderId="1" xfId="2" applyNumberFormat="1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7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7" fontId="14" fillId="5" borderId="1" xfId="2" applyNumberFormat="1" applyFont="1" applyFill="1" applyBorder="1" applyAlignment="1" applyProtection="1">
      <alignment horizontal="center" vertical="center"/>
      <protection locked="0"/>
    </xf>
    <xf numFmtId="165" fontId="14" fillId="5" borderId="1" xfId="1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 applyProtection="1">
      <alignment horizontal="center" vertical="center"/>
      <protection locked="0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5" fillId="6" borderId="1" xfId="2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2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 applyProtection="1">
      <alignment horizontal="center" vertical="center"/>
      <protection locked="0"/>
    </xf>
    <xf numFmtId="167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/>
      <protection locked="0"/>
    </xf>
    <xf numFmtId="167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7" fontId="10" fillId="0" borderId="1" xfId="2" applyNumberFormat="1" applyFont="1" applyBorder="1" applyAlignment="1" applyProtection="1">
      <alignment horizontal="center" vertical="center"/>
      <protection locked="0"/>
    </xf>
    <xf numFmtId="167" fontId="10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3"/>
  <sheetViews>
    <sheetView tabSelected="1" view="pageBreakPreview" zoomScaleNormal="110" zoomScaleSheetLayoutView="100" workbookViewId="0">
      <selection activeCell="R7" sqref="R7"/>
    </sheetView>
  </sheetViews>
  <sheetFormatPr defaultRowHeight="15" x14ac:dyDescent="0.25"/>
  <cols>
    <col min="1" max="1" width="41.7109375" customWidth="1"/>
    <col min="2" max="2" width="10.140625" customWidth="1"/>
    <col min="3" max="3" width="14.42578125" customWidth="1"/>
    <col min="4" max="4" width="13.5703125" customWidth="1"/>
    <col min="5" max="5" width="13" customWidth="1"/>
    <col min="6" max="6" width="14.28515625" customWidth="1"/>
    <col min="7" max="7" width="13.28515625" customWidth="1"/>
    <col min="8" max="8" width="13.85546875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89" t="s">
        <v>82</v>
      </c>
      <c r="L1" s="89"/>
      <c r="M1" s="89"/>
    </row>
    <row r="2" spans="1:80" ht="3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80" ht="5.25" customHeight="1" x14ac:dyDescent="0.25">
      <c r="K3" s="7"/>
      <c r="L3" s="7"/>
      <c r="M3" s="7"/>
    </row>
    <row r="4" spans="1:80" ht="20.25" customHeight="1" x14ac:dyDescent="0.25">
      <c r="A4" s="91" t="s">
        <v>37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2" t="s">
        <v>55</v>
      </c>
      <c r="M5" s="92"/>
    </row>
    <row r="6" spans="1:80" ht="62.25" customHeight="1" x14ac:dyDescent="0.25">
      <c r="A6" s="93"/>
      <c r="B6" s="86" t="s">
        <v>28</v>
      </c>
      <c r="C6" s="94" t="s">
        <v>83</v>
      </c>
      <c r="D6" s="90" t="s">
        <v>84</v>
      </c>
      <c r="E6" s="90" t="s">
        <v>93</v>
      </c>
      <c r="F6" s="94" t="s">
        <v>85</v>
      </c>
      <c r="G6" s="94" t="s">
        <v>86</v>
      </c>
      <c r="H6" s="86" t="s">
        <v>26</v>
      </c>
      <c r="I6" s="88" t="s">
        <v>87</v>
      </c>
      <c r="J6" s="88" t="s">
        <v>88</v>
      </c>
      <c r="K6" s="88"/>
      <c r="L6" s="87" t="s">
        <v>90</v>
      </c>
      <c r="M6" s="87"/>
    </row>
    <row r="7" spans="1:80" ht="42" customHeight="1" x14ac:dyDescent="0.25">
      <c r="A7" s="93"/>
      <c r="B7" s="86"/>
      <c r="C7" s="94"/>
      <c r="D7" s="90"/>
      <c r="E7" s="90"/>
      <c r="F7" s="94"/>
      <c r="G7" s="94"/>
      <c r="H7" s="86"/>
      <c r="I7" s="88"/>
      <c r="J7" s="11" t="s">
        <v>89</v>
      </c>
      <c r="K7" s="12" t="s">
        <v>91</v>
      </c>
      <c r="L7" s="13" t="s">
        <v>12</v>
      </c>
      <c r="M7" s="13" t="s">
        <v>39</v>
      </c>
    </row>
    <row r="8" spans="1:80" ht="15.75" customHeight="1" x14ac:dyDescent="0.25">
      <c r="A8" s="48" t="s">
        <v>0</v>
      </c>
      <c r="B8" s="48"/>
      <c r="C8" s="49">
        <f>C10+C19+C21+C25+C31+C37+C47</f>
        <v>39637.869999999995</v>
      </c>
      <c r="D8" s="49">
        <f t="shared" ref="D8:G8" si="0">D10+D19+D21+D25+D31+D37+D47</f>
        <v>47999.3</v>
      </c>
      <c r="E8" s="49">
        <f t="shared" si="0"/>
        <v>51082.400000000001</v>
      </c>
      <c r="F8" s="49">
        <f t="shared" si="0"/>
        <v>40116.5</v>
      </c>
      <c r="G8" s="49">
        <f t="shared" si="0"/>
        <v>36333.500000000007</v>
      </c>
      <c r="H8" s="50">
        <f>H10+H19+H21+H25+H31+H37+H43+H47</f>
        <v>0.99999999999999978</v>
      </c>
      <c r="I8" s="51">
        <f>G8-F8</f>
        <v>-3782.9999999999927</v>
      </c>
      <c r="J8" s="52">
        <f>G8/E8</f>
        <v>0.7112723756127356</v>
      </c>
      <c r="K8" s="52">
        <f>G8/F8</f>
        <v>0.90569964977004491</v>
      </c>
      <c r="L8" s="53">
        <f>G8-C8</f>
        <v>-3304.3699999999881</v>
      </c>
      <c r="M8" s="54">
        <f>G8/C8-100%</f>
        <v>-8.3363964814456182E-2</v>
      </c>
    </row>
    <row r="9" spans="1:80" ht="15.75" customHeight="1" x14ac:dyDescent="0.25">
      <c r="A9" s="15" t="s">
        <v>1</v>
      </c>
      <c r="B9" s="15"/>
      <c r="C9" s="55"/>
      <c r="D9" s="56"/>
      <c r="E9" s="56"/>
      <c r="F9" s="56"/>
      <c r="G9" s="56"/>
      <c r="H9" s="57"/>
      <c r="I9" s="58"/>
      <c r="J9" s="9"/>
      <c r="K9" s="9"/>
      <c r="L9" s="10"/>
      <c r="M9" s="14"/>
    </row>
    <row r="10" spans="1:80" s="36" customFormat="1" ht="15.75" customHeight="1" x14ac:dyDescent="0.25">
      <c r="A10" s="16" t="s">
        <v>13</v>
      </c>
      <c r="B10" s="17" t="s">
        <v>29</v>
      </c>
      <c r="C10" s="47">
        <f>SUM(C11:C17)</f>
        <v>10016.929999999998</v>
      </c>
      <c r="D10" s="47">
        <f>SUM(D11:D17)</f>
        <v>14839.6</v>
      </c>
      <c r="E10" s="47">
        <f>SUM(E11:E17)</f>
        <v>15946.1</v>
      </c>
      <c r="F10" s="47">
        <f>SUM(F11:F17)</f>
        <v>10752.7</v>
      </c>
      <c r="G10" s="59">
        <f>SUM(G11:G17)</f>
        <v>10740.900000000001</v>
      </c>
      <c r="H10" s="60">
        <f>SUM(H11:H18)</f>
        <v>0.29561974486355558</v>
      </c>
      <c r="I10" s="61">
        <f t="shared" ref="I10:I17" si="1">G10-F10</f>
        <v>-11.799999999999272</v>
      </c>
      <c r="J10" s="28">
        <f>G10/E10</f>
        <v>0.67357535698383941</v>
      </c>
      <c r="K10" s="28">
        <f>G10/F10</f>
        <v>0.9989026012071387</v>
      </c>
      <c r="L10" s="29">
        <f>G10-C10</f>
        <v>723.97000000000298</v>
      </c>
      <c r="M10" s="30">
        <f t="shared" ref="M10:M52" si="2">G10/C10-100%</f>
        <v>7.2274639036112198E-2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42</v>
      </c>
      <c r="B11" s="19" t="s">
        <v>56</v>
      </c>
      <c r="C11" s="62">
        <v>2255.5</v>
      </c>
      <c r="D11" s="63">
        <v>3263.3</v>
      </c>
      <c r="E11" s="63">
        <v>3263.3</v>
      </c>
      <c r="F11" s="63">
        <v>2255.8000000000002</v>
      </c>
      <c r="G11" s="63">
        <v>2255.6</v>
      </c>
      <c r="H11" s="64">
        <f t="shared" ref="H11:H52" si="3">G11/$G$8</f>
        <v>6.2080449172251487E-2</v>
      </c>
      <c r="I11" s="65">
        <f t="shared" si="1"/>
        <v>-0.20000000000027285</v>
      </c>
      <c r="J11" s="66">
        <f>G11/E11</f>
        <v>0.69120215732540669</v>
      </c>
      <c r="K11" s="66">
        <f t="shared" ref="K11:K17" si="4">G11/F11</f>
        <v>0.9999113396577709</v>
      </c>
      <c r="L11" s="67">
        <f>G11-C11</f>
        <v>9.9999999999909051E-2</v>
      </c>
      <c r="M11" s="68">
        <f>G11/C11-100%</f>
        <v>4.433606739073781E-5</v>
      </c>
    </row>
    <row r="12" spans="1:80" ht="30.75" hidden="1" customHeight="1" x14ac:dyDescent="0.25">
      <c r="A12" s="46" t="s">
        <v>53</v>
      </c>
      <c r="B12" s="19" t="s">
        <v>74</v>
      </c>
      <c r="C12" s="62"/>
      <c r="D12" s="63"/>
      <c r="E12" s="63"/>
      <c r="F12" s="63"/>
      <c r="G12" s="63"/>
      <c r="H12" s="64">
        <f t="shared" si="3"/>
        <v>0</v>
      </c>
      <c r="I12" s="65">
        <f t="shared" si="1"/>
        <v>0</v>
      </c>
      <c r="J12" s="66">
        <v>0</v>
      </c>
      <c r="K12" s="66">
        <v>0</v>
      </c>
      <c r="L12" s="67">
        <f>G12-C12</f>
        <v>0</v>
      </c>
      <c r="M12" s="68">
        <v>0</v>
      </c>
    </row>
    <row r="13" spans="1:80" ht="15.95" customHeight="1" x14ac:dyDescent="0.25">
      <c r="A13" s="18" t="s">
        <v>43</v>
      </c>
      <c r="B13" s="19" t="s">
        <v>57</v>
      </c>
      <c r="C13" s="63">
        <v>6744.3</v>
      </c>
      <c r="D13" s="63">
        <v>9963.7000000000007</v>
      </c>
      <c r="E13" s="63">
        <v>9963.7000000000007</v>
      </c>
      <c r="F13" s="63">
        <v>7121.3</v>
      </c>
      <c r="G13" s="63">
        <v>7118.6</v>
      </c>
      <c r="H13" s="64">
        <f t="shared" si="3"/>
        <v>0.19592387190884442</v>
      </c>
      <c r="I13" s="65">
        <f t="shared" si="1"/>
        <v>-2.6999999999998181</v>
      </c>
      <c r="J13" s="66">
        <f t="shared" ref="J13:J17" si="5">G13/E13</f>
        <v>0.71445346608187721</v>
      </c>
      <c r="K13" s="66">
        <f t="shared" si="4"/>
        <v>0.99962085574263126</v>
      </c>
      <c r="L13" s="67">
        <f t="shared" ref="L13" si="6">G13-C13</f>
        <v>374.30000000000018</v>
      </c>
      <c r="M13" s="68">
        <f>G13/C13-100%</f>
        <v>5.5498717435463973E-2</v>
      </c>
    </row>
    <row r="14" spans="1:80" ht="43.5" customHeight="1" x14ac:dyDescent="0.25">
      <c r="A14" s="46" t="s">
        <v>54</v>
      </c>
      <c r="B14" s="19" t="s">
        <v>58</v>
      </c>
      <c r="C14" s="63">
        <v>362.55</v>
      </c>
      <c r="D14" s="63">
        <v>483.4</v>
      </c>
      <c r="E14" s="63">
        <v>483.4</v>
      </c>
      <c r="F14" s="63">
        <v>362.6</v>
      </c>
      <c r="G14" s="63">
        <v>362.6</v>
      </c>
      <c r="H14" s="64">
        <f t="shared" si="3"/>
        <v>9.9797707349966267E-3</v>
      </c>
      <c r="I14" s="65">
        <f t="shared" si="1"/>
        <v>0</v>
      </c>
      <c r="J14" s="66">
        <f t="shared" si="5"/>
        <v>0.75010343400910229</v>
      </c>
      <c r="K14" s="66">
        <f t="shared" si="4"/>
        <v>1</v>
      </c>
      <c r="L14" s="67">
        <f t="shared" ref="L14:L17" si="7">G14-C14</f>
        <v>5.0000000000011369E-2</v>
      </c>
      <c r="M14" s="68">
        <f>G14/C14-100%</f>
        <v>1.3791201213630977E-4</v>
      </c>
    </row>
    <row r="15" spans="1:80" ht="29.25" hidden="1" customHeight="1" x14ac:dyDescent="0.25">
      <c r="A15" s="46" t="s">
        <v>45</v>
      </c>
      <c r="B15" s="19" t="s">
        <v>73</v>
      </c>
      <c r="C15" s="63">
        <v>0</v>
      </c>
      <c r="D15" s="63"/>
      <c r="E15" s="63"/>
      <c r="F15" s="63"/>
      <c r="G15" s="63"/>
      <c r="H15" s="64">
        <f t="shared" si="3"/>
        <v>0</v>
      </c>
      <c r="I15" s="65">
        <f t="shared" si="1"/>
        <v>0</v>
      </c>
      <c r="J15" s="66" t="e">
        <f t="shared" si="5"/>
        <v>#DIV/0!</v>
      </c>
      <c r="K15" s="66">
        <v>0</v>
      </c>
      <c r="L15" s="67">
        <f t="shared" ref="L15:L16" si="8">G15-C15</f>
        <v>0</v>
      </c>
      <c r="M15" s="68" t="e">
        <f t="shared" ref="M15" si="9">G15/C15-100%</f>
        <v>#DIV/0!</v>
      </c>
    </row>
    <row r="16" spans="1:80" ht="15.75" customHeight="1" x14ac:dyDescent="0.25">
      <c r="A16" s="18" t="s">
        <v>2</v>
      </c>
      <c r="B16" s="19" t="s">
        <v>72</v>
      </c>
      <c r="C16" s="63">
        <v>0</v>
      </c>
      <c r="D16" s="63">
        <v>100</v>
      </c>
      <c r="E16" s="76">
        <v>12.2</v>
      </c>
      <c r="F16" s="63">
        <v>0.2</v>
      </c>
      <c r="G16" s="63">
        <v>0</v>
      </c>
      <c r="H16" s="64">
        <f t="shared" si="3"/>
        <v>0</v>
      </c>
      <c r="I16" s="65">
        <f t="shared" si="1"/>
        <v>-0.2</v>
      </c>
      <c r="J16" s="66">
        <f t="shared" si="5"/>
        <v>0</v>
      </c>
      <c r="K16" s="66">
        <f t="shared" si="4"/>
        <v>0</v>
      </c>
      <c r="L16" s="67">
        <f t="shared" si="8"/>
        <v>0</v>
      </c>
      <c r="M16" s="68">
        <v>0</v>
      </c>
    </row>
    <row r="17" spans="1:76" ht="15" customHeight="1" x14ac:dyDescent="0.25">
      <c r="A17" s="18" t="s">
        <v>3</v>
      </c>
      <c r="B17" s="19" t="s">
        <v>59</v>
      </c>
      <c r="C17" s="63">
        <v>654.58000000000004</v>
      </c>
      <c r="D17" s="63">
        <v>1029.2</v>
      </c>
      <c r="E17" s="76">
        <v>2223.5</v>
      </c>
      <c r="F17" s="63">
        <v>1012.8</v>
      </c>
      <c r="G17" s="63">
        <v>1004.1</v>
      </c>
      <c r="H17" s="64">
        <f t="shared" si="3"/>
        <v>2.7635653047463082E-2</v>
      </c>
      <c r="I17" s="65">
        <f t="shared" si="1"/>
        <v>-8.6999999999999318</v>
      </c>
      <c r="J17" s="66">
        <f t="shared" si="5"/>
        <v>0.45158533843040255</v>
      </c>
      <c r="K17" s="66">
        <f t="shared" si="4"/>
        <v>0.99140995260663511</v>
      </c>
      <c r="L17" s="67">
        <f t="shared" si="7"/>
        <v>349.52</v>
      </c>
      <c r="M17" s="68">
        <f t="shared" si="2"/>
        <v>0.53396070762931958</v>
      </c>
    </row>
    <row r="18" spans="1:76" ht="18" hidden="1" customHeight="1" x14ac:dyDescent="0.25">
      <c r="A18" s="18"/>
      <c r="B18" s="19"/>
      <c r="C18" s="62"/>
      <c r="D18" s="69"/>
      <c r="E18" s="69"/>
      <c r="F18" s="69"/>
      <c r="G18" s="69"/>
      <c r="H18" s="70">
        <f t="shared" si="3"/>
        <v>0</v>
      </c>
      <c r="I18" s="65">
        <f>E18-D18</f>
        <v>0</v>
      </c>
      <c r="J18" s="66" t="e">
        <f>E18/C18-100%</f>
        <v>#DIV/0!</v>
      </c>
      <c r="K18" s="66" t="e">
        <f>F18/E18-100%</f>
        <v>#DIV/0!</v>
      </c>
      <c r="L18" s="67">
        <f>G18-C18</f>
        <v>0</v>
      </c>
      <c r="M18" s="68" t="e">
        <f t="shared" si="2"/>
        <v>#DIV/0!</v>
      </c>
    </row>
    <row r="19" spans="1:76" s="33" customFormat="1" ht="15.75" customHeight="1" x14ac:dyDescent="0.25">
      <c r="A19" s="20" t="s">
        <v>14</v>
      </c>
      <c r="B19" s="21" t="s">
        <v>30</v>
      </c>
      <c r="C19" s="47">
        <f t="shared" ref="C19:G19" si="10">C20</f>
        <v>82.74</v>
      </c>
      <c r="D19" s="47">
        <f t="shared" si="10"/>
        <v>177.2</v>
      </c>
      <c r="E19" s="47">
        <f t="shared" si="10"/>
        <v>177.2</v>
      </c>
      <c r="F19" s="47">
        <f t="shared" si="10"/>
        <v>103.6</v>
      </c>
      <c r="G19" s="47">
        <f t="shared" si="10"/>
        <v>103.6</v>
      </c>
      <c r="H19" s="60">
        <f>SUM(H20:H20)</f>
        <v>2.8513630671418932E-3</v>
      </c>
      <c r="I19" s="61">
        <f>G19-F19</f>
        <v>0</v>
      </c>
      <c r="J19" s="28">
        <f>G19/E19</f>
        <v>0.58465011286681712</v>
      </c>
      <c r="K19" s="28">
        <f>G19/F19</f>
        <v>1</v>
      </c>
      <c r="L19" s="29">
        <f>G19-C19</f>
        <v>20.86</v>
      </c>
      <c r="M19" s="30">
        <f t="shared" si="2"/>
        <v>0.25211505922165811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38</v>
      </c>
      <c r="B20" s="22" t="s">
        <v>60</v>
      </c>
      <c r="C20" s="72">
        <v>82.74</v>
      </c>
      <c r="D20" s="72">
        <v>177.2</v>
      </c>
      <c r="E20" s="72">
        <v>177.2</v>
      </c>
      <c r="F20" s="72">
        <v>103.6</v>
      </c>
      <c r="G20" s="72">
        <v>103.6</v>
      </c>
      <c r="H20" s="70">
        <f t="shared" si="3"/>
        <v>2.8513630671418932E-3</v>
      </c>
      <c r="I20" s="65">
        <f t="shared" ref="I20" si="11">G20-F20</f>
        <v>0</v>
      </c>
      <c r="J20" s="66">
        <f>G20/E20</f>
        <v>0.58465011286681712</v>
      </c>
      <c r="K20" s="66">
        <f>G20/F20</f>
        <v>1</v>
      </c>
      <c r="L20" s="67">
        <f>G20-C20</f>
        <v>20.86</v>
      </c>
      <c r="M20" s="68">
        <f>G20/C20-100%</f>
        <v>0.25211505922165811</v>
      </c>
    </row>
    <row r="21" spans="1:76" s="33" customFormat="1" ht="36.75" customHeight="1" x14ac:dyDescent="0.25">
      <c r="A21" s="20" t="s">
        <v>15</v>
      </c>
      <c r="B21" s="21" t="s">
        <v>31</v>
      </c>
      <c r="C21" s="47">
        <f>SUM(C22:C24)</f>
        <v>10.199999999999999</v>
      </c>
      <c r="D21" s="47">
        <f>SUM(D23:D24)</f>
        <v>191.8</v>
      </c>
      <c r="E21" s="47">
        <f>SUM(E23:E24)</f>
        <v>191.8</v>
      </c>
      <c r="F21" s="47">
        <f>SUM(F23:F24)</f>
        <v>118.9</v>
      </c>
      <c r="G21" s="47">
        <f>SUM(G23:G24)</f>
        <v>5</v>
      </c>
      <c r="H21" s="60">
        <f>SUM(H22:H24)</f>
        <v>1.3761404764198325E-4</v>
      </c>
      <c r="I21" s="61">
        <f>G21-F21</f>
        <v>-113.9</v>
      </c>
      <c r="J21" s="28">
        <f>G21/E21</f>
        <v>2.6068821689259645E-2</v>
      </c>
      <c r="K21" s="28">
        <f>G21/F21</f>
        <v>4.2052144659377629E-2</v>
      </c>
      <c r="L21" s="29">
        <f>G21-C21</f>
        <v>-5.1999999999999993</v>
      </c>
      <c r="M21" s="30">
        <f>G21/C21-100%</f>
        <v>-0.50980392156862742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16.5" hidden="1" customHeight="1" x14ac:dyDescent="0.25">
      <c r="A22" s="23" t="s">
        <v>4</v>
      </c>
      <c r="B22" s="24" t="s">
        <v>46</v>
      </c>
      <c r="C22" s="73">
        <v>0</v>
      </c>
      <c r="D22" s="73"/>
      <c r="E22" s="73"/>
      <c r="F22" s="73"/>
      <c r="G22" s="73"/>
      <c r="H22" s="64">
        <f t="shared" si="3"/>
        <v>0</v>
      </c>
      <c r="I22" s="74">
        <f>E22-D22</f>
        <v>0</v>
      </c>
      <c r="J22" s="66">
        <v>0</v>
      </c>
      <c r="K22" s="28" t="e">
        <f t="shared" ref="K22:K23" si="12">G22/F22</f>
        <v>#DIV/0!</v>
      </c>
      <c r="L22" s="67">
        <f>G22-F22</f>
        <v>0</v>
      </c>
      <c r="M22" s="68" t="e">
        <f t="shared" ref="M22:M29" si="13"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51" customHeight="1" x14ac:dyDescent="0.25">
      <c r="A23" s="18" t="s">
        <v>92</v>
      </c>
      <c r="B23" s="19" t="s">
        <v>61</v>
      </c>
      <c r="C23" s="75">
        <v>0</v>
      </c>
      <c r="D23" s="75">
        <v>159.4</v>
      </c>
      <c r="E23" s="75">
        <v>159.4</v>
      </c>
      <c r="F23" s="75">
        <v>113.9</v>
      </c>
      <c r="G23" s="75">
        <v>0</v>
      </c>
      <c r="H23" s="70">
        <f>G23/$G$8</f>
        <v>0</v>
      </c>
      <c r="I23" s="65">
        <f>G23-F23</f>
        <v>-113.9</v>
      </c>
      <c r="J23" s="66">
        <f t="shared" ref="J23:J24" si="14">G23/E23</f>
        <v>0</v>
      </c>
      <c r="K23" s="81">
        <f t="shared" si="12"/>
        <v>0</v>
      </c>
      <c r="L23" s="67">
        <f t="shared" ref="L23:L24" si="15">G23-C23</f>
        <v>0</v>
      </c>
      <c r="M23" s="68">
        <v>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ht="27.75" customHeight="1" x14ac:dyDescent="0.25">
      <c r="A24" s="80" t="s">
        <v>81</v>
      </c>
      <c r="B24" s="19" t="s">
        <v>80</v>
      </c>
      <c r="C24" s="76">
        <v>10.199999999999999</v>
      </c>
      <c r="D24" s="69">
        <v>32.4</v>
      </c>
      <c r="E24" s="69">
        <v>32.4</v>
      </c>
      <c r="F24" s="69">
        <v>5</v>
      </c>
      <c r="G24" s="76">
        <v>5</v>
      </c>
      <c r="H24" s="70">
        <f t="shared" si="3"/>
        <v>1.3761404764198325E-4</v>
      </c>
      <c r="I24" s="65">
        <f t="shared" ref="I24:I28" si="16">G24-F24</f>
        <v>0</v>
      </c>
      <c r="J24" s="66">
        <f t="shared" si="14"/>
        <v>0.15432098765432101</v>
      </c>
      <c r="K24" s="81">
        <f t="shared" ref="K24:K28" si="17">G24/F24</f>
        <v>1</v>
      </c>
      <c r="L24" s="67">
        <f t="shared" si="15"/>
        <v>-5.1999999999999993</v>
      </c>
      <c r="M24" s="68">
        <f t="shared" si="13"/>
        <v>-0.50980392156862742</v>
      </c>
    </row>
    <row r="25" spans="1:76" s="33" customFormat="1" ht="15.75" customHeight="1" x14ac:dyDescent="0.25">
      <c r="A25" s="20" t="s">
        <v>16</v>
      </c>
      <c r="B25" s="21" t="s">
        <v>32</v>
      </c>
      <c r="C25" s="47">
        <f>SUM(C26:C30)</f>
        <v>749.2</v>
      </c>
      <c r="D25" s="47">
        <f>SUM(D26:D30)</f>
        <v>1945.9</v>
      </c>
      <c r="E25" s="47">
        <f>SUM(E26:E30)</f>
        <v>2016.3</v>
      </c>
      <c r="F25" s="47">
        <f>SUM(F26:F30)</f>
        <v>787.6</v>
      </c>
      <c r="G25" s="47">
        <f>SUM(G26:G30)</f>
        <v>294.7</v>
      </c>
      <c r="H25" s="60">
        <f>SUM(H26:H29)</f>
        <v>8.1109719680184933E-3</v>
      </c>
      <c r="I25" s="61">
        <f t="shared" si="16"/>
        <v>-492.90000000000003</v>
      </c>
      <c r="J25" s="28">
        <f>G25/E25</f>
        <v>0.14615880573327381</v>
      </c>
      <c r="K25" s="28">
        <f t="shared" si="17"/>
        <v>0.37417470797359065</v>
      </c>
      <c r="L25" s="29">
        <f>G25-C25</f>
        <v>-454.50000000000006</v>
      </c>
      <c r="M25" s="30">
        <f t="shared" si="13"/>
        <v>-0.60664709022957819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2"/>
      <c r="BP25" s="32"/>
      <c r="BQ25" s="32"/>
      <c r="BR25" s="32"/>
      <c r="BS25" s="32"/>
      <c r="BT25" s="32"/>
      <c r="BU25" s="32"/>
      <c r="BV25" s="32"/>
      <c r="BW25" s="32"/>
      <c r="BX25" s="32"/>
    </row>
    <row r="26" spans="1:76" s="33" customFormat="1" ht="15.75" hidden="1" customHeight="1" x14ac:dyDescent="0.25">
      <c r="A26" s="38" t="s">
        <v>77</v>
      </c>
      <c r="B26" s="22" t="s">
        <v>76</v>
      </c>
      <c r="C26" s="71"/>
      <c r="D26" s="71"/>
      <c r="E26" s="71"/>
      <c r="F26" s="71"/>
      <c r="G26" s="71"/>
      <c r="H26" s="64">
        <f>G26/$G$8</f>
        <v>0</v>
      </c>
      <c r="I26" s="65">
        <f t="shared" si="16"/>
        <v>0</v>
      </c>
      <c r="J26" s="66" t="e">
        <f t="shared" ref="J26" si="18">G26/E26</f>
        <v>#DIV/0!</v>
      </c>
      <c r="K26" s="28" t="e">
        <f t="shared" si="17"/>
        <v>#DIV/0!</v>
      </c>
      <c r="L26" s="67">
        <f t="shared" ref="L26" si="19">G26-C26</f>
        <v>0</v>
      </c>
      <c r="M26" s="68" t="e">
        <f t="shared" si="13"/>
        <v>#DIV/0!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ht="15.75" customHeight="1" x14ac:dyDescent="0.25">
      <c r="A27" s="18" t="s">
        <v>17</v>
      </c>
      <c r="B27" s="19" t="s">
        <v>62</v>
      </c>
      <c r="C27" s="69">
        <v>175.7</v>
      </c>
      <c r="D27" s="69">
        <v>275.2</v>
      </c>
      <c r="E27" s="69">
        <v>275.2</v>
      </c>
      <c r="F27" s="69">
        <v>206.4</v>
      </c>
      <c r="G27" s="69">
        <v>204.6</v>
      </c>
      <c r="H27" s="64">
        <f t="shared" si="3"/>
        <v>5.6311668295099555E-3</v>
      </c>
      <c r="I27" s="65">
        <f t="shared" si="16"/>
        <v>-1.8000000000000114</v>
      </c>
      <c r="J27" s="66">
        <f t="shared" ref="J27" si="20">G27/E27</f>
        <v>0.74345930232558144</v>
      </c>
      <c r="K27" s="82">
        <f t="shared" si="17"/>
        <v>0.99127906976744184</v>
      </c>
      <c r="L27" s="67">
        <f t="shared" ref="L27" si="21">G27-C27</f>
        <v>28.900000000000006</v>
      </c>
      <c r="M27" s="68">
        <f t="shared" si="13"/>
        <v>0.16448491747296523</v>
      </c>
    </row>
    <row r="28" spans="1:76" ht="15" customHeight="1" x14ac:dyDescent="0.25">
      <c r="A28" s="23" t="s">
        <v>44</v>
      </c>
      <c r="B28" s="19" t="s">
        <v>75</v>
      </c>
      <c r="C28" s="84">
        <v>122.3</v>
      </c>
      <c r="D28" s="69">
        <v>1640.7</v>
      </c>
      <c r="E28" s="69">
        <v>1711.1</v>
      </c>
      <c r="F28" s="69">
        <v>573.70000000000005</v>
      </c>
      <c r="G28" s="85">
        <v>90.1</v>
      </c>
      <c r="H28" s="64">
        <f t="shared" si="3"/>
        <v>2.4798051385085383E-3</v>
      </c>
      <c r="I28" s="65">
        <f t="shared" si="16"/>
        <v>-483.6</v>
      </c>
      <c r="J28" s="66">
        <f t="shared" ref="J28:J29" si="22">G28/E28</f>
        <v>5.2656186079130383E-2</v>
      </c>
      <c r="K28" s="82">
        <f t="shared" si="17"/>
        <v>0.157050723374586</v>
      </c>
      <c r="L28" s="67">
        <f t="shared" ref="L28:L29" si="23">G28-C28</f>
        <v>-32.200000000000003</v>
      </c>
      <c r="M28" s="68">
        <f t="shared" si="13"/>
        <v>-0.26328699918233855</v>
      </c>
    </row>
    <row r="29" spans="1:76" ht="27.75" customHeight="1" x14ac:dyDescent="0.25">
      <c r="A29" s="23" t="s">
        <v>79</v>
      </c>
      <c r="B29" s="19" t="s">
        <v>78</v>
      </c>
      <c r="C29" s="69">
        <v>451.2</v>
      </c>
      <c r="D29" s="69">
        <v>30</v>
      </c>
      <c r="E29" s="69">
        <v>30</v>
      </c>
      <c r="F29" s="69">
        <v>7.5</v>
      </c>
      <c r="G29" s="69">
        <v>0</v>
      </c>
      <c r="H29" s="64">
        <f t="shared" si="3"/>
        <v>0</v>
      </c>
      <c r="I29" s="77">
        <f>E29-D29</f>
        <v>0</v>
      </c>
      <c r="J29" s="66">
        <f t="shared" si="22"/>
        <v>0</v>
      </c>
      <c r="K29" s="66">
        <f t="shared" ref="K29:K30" si="24">G29/F29</f>
        <v>0</v>
      </c>
      <c r="L29" s="67">
        <f t="shared" si="23"/>
        <v>-451.2</v>
      </c>
      <c r="M29" s="68">
        <f t="shared" si="13"/>
        <v>-1</v>
      </c>
    </row>
    <row r="30" spans="1:76" ht="16.5" hidden="1" customHeight="1" x14ac:dyDescent="0.25">
      <c r="A30" s="23"/>
      <c r="B30" s="19"/>
      <c r="C30" s="62"/>
      <c r="D30" s="62"/>
      <c r="E30" s="62"/>
      <c r="F30" s="62"/>
      <c r="G30" s="62"/>
      <c r="H30" s="64">
        <f t="shared" si="3"/>
        <v>0</v>
      </c>
      <c r="I30" s="77">
        <f>E30-D30</f>
        <v>0</v>
      </c>
      <c r="J30" s="66" t="e">
        <f>E30/C30-100%</f>
        <v>#DIV/0!</v>
      </c>
      <c r="K30" s="66" t="e">
        <f t="shared" si="24"/>
        <v>#DIV/0!</v>
      </c>
      <c r="L30" s="67">
        <f t="shared" ref="L30:L52" si="25">G30-C30</f>
        <v>0</v>
      </c>
      <c r="M30" s="68" t="e">
        <f t="shared" ref="M30" si="26">G30/C30-100%</f>
        <v>#DIV/0!</v>
      </c>
    </row>
    <row r="31" spans="1:76" s="33" customFormat="1" ht="15.75" customHeight="1" x14ac:dyDescent="0.25">
      <c r="A31" s="20" t="s">
        <v>18</v>
      </c>
      <c r="B31" s="21" t="s">
        <v>33</v>
      </c>
      <c r="C31" s="47">
        <f>SUM(C32:C35)</f>
        <v>27953.1</v>
      </c>
      <c r="D31" s="47">
        <f>SUM(D32:D35)</f>
        <v>29653.5</v>
      </c>
      <c r="E31" s="47">
        <f>SUM(E32:E35)</f>
        <v>31380.6</v>
      </c>
      <c r="F31" s="47">
        <f>SUM(F32:F35)</f>
        <v>27335.200000000001</v>
      </c>
      <c r="G31" s="47">
        <f>SUM(G32:G35)</f>
        <v>24175</v>
      </c>
      <c r="H31" s="60">
        <f>SUM(H32:H36)</f>
        <v>0.66536392034898906</v>
      </c>
      <c r="I31" s="61">
        <f>G31-F31</f>
        <v>-3160.2000000000007</v>
      </c>
      <c r="J31" s="28">
        <f>G31/E31</f>
        <v>0.77038042612314617</v>
      </c>
      <c r="K31" s="28">
        <f>G31/F31</f>
        <v>0.8843908220901987</v>
      </c>
      <c r="L31" s="29">
        <f>G31-C31</f>
        <v>-3778.0999999999985</v>
      </c>
      <c r="M31" s="30">
        <f t="shared" si="2"/>
        <v>-0.13515853340058881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2"/>
      <c r="BP31" s="32"/>
      <c r="BQ31" s="32"/>
      <c r="BR31" s="32"/>
      <c r="BS31" s="32"/>
      <c r="BT31" s="32"/>
      <c r="BU31" s="32"/>
      <c r="BV31" s="32"/>
      <c r="BW31" s="32"/>
      <c r="BX31" s="32"/>
    </row>
    <row r="32" spans="1:76" ht="15.75" customHeight="1" x14ac:dyDescent="0.25">
      <c r="A32" s="18" t="s">
        <v>5</v>
      </c>
      <c r="B32" s="19" t="s">
        <v>63</v>
      </c>
      <c r="C32" s="62">
        <v>25790.5</v>
      </c>
      <c r="D32" s="62">
        <v>25924.400000000001</v>
      </c>
      <c r="E32" s="62">
        <v>26573.599999999999</v>
      </c>
      <c r="F32" s="62">
        <v>25054.3</v>
      </c>
      <c r="G32" s="62">
        <v>21924.6</v>
      </c>
      <c r="H32" s="64">
        <f t="shared" si="3"/>
        <v>0.60342658978628527</v>
      </c>
      <c r="I32" s="65">
        <f>G32-F32</f>
        <v>-3129.7000000000007</v>
      </c>
      <c r="J32" s="81">
        <f>G32/E32</f>
        <v>0.82505193124002774</v>
      </c>
      <c r="K32" s="66">
        <f>G32/F32</f>
        <v>0.87508331903106451</v>
      </c>
      <c r="L32" s="67">
        <f t="shared" ref="L32" si="27">G32-C32</f>
        <v>-3865.9000000000015</v>
      </c>
      <c r="M32" s="83">
        <f t="shared" si="2"/>
        <v>-0.14989627963785124</v>
      </c>
    </row>
    <row r="33" spans="1:76" ht="15.75" customHeight="1" x14ac:dyDescent="0.25">
      <c r="A33" s="18" t="s">
        <v>6</v>
      </c>
      <c r="B33" s="19" t="s">
        <v>64</v>
      </c>
      <c r="C33" s="62">
        <v>0</v>
      </c>
      <c r="D33" s="62">
        <v>175.5</v>
      </c>
      <c r="E33" s="62">
        <v>175.5</v>
      </c>
      <c r="F33" s="62">
        <v>0</v>
      </c>
      <c r="G33" s="62">
        <v>0</v>
      </c>
      <c r="H33" s="64">
        <f t="shared" si="3"/>
        <v>0</v>
      </c>
      <c r="I33" s="65">
        <f>G33-F33</f>
        <v>0</v>
      </c>
      <c r="J33" s="66">
        <f t="shared" ref="J33" si="28">G33/E33</f>
        <v>0</v>
      </c>
      <c r="K33" s="66">
        <v>0</v>
      </c>
      <c r="L33" s="67">
        <f t="shared" ref="L33" si="29">G33-C33</f>
        <v>0</v>
      </c>
      <c r="M33" s="83">
        <v>0</v>
      </c>
    </row>
    <row r="34" spans="1:76" ht="22.5" customHeight="1" x14ac:dyDescent="0.25">
      <c r="A34" s="18" t="s">
        <v>7</v>
      </c>
      <c r="B34" s="19" t="s">
        <v>65</v>
      </c>
      <c r="C34" s="73">
        <v>2162.6</v>
      </c>
      <c r="D34" s="62">
        <v>3351.5</v>
      </c>
      <c r="E34" s="73">
        <v>3818.5</v>
      </c>
      <c r="F34" s="62">
        <v>1670</v>
      </c>
      <c r="G34" s="73">
        <v>1639.5</v>
      </c>
      <c r="H34" s="64">
        <f t="shared" si="3"/>
        <v>4.5123646221806313E-2</v>
      </c>
      <c r="I34" s="65">
        <f>G34-F34</f>
        <v>-30.5</v>
      </c>
      <c r="J34" s="66">
        <f>G34/E34</f>
        <v>0.42935707738640827</v>
      </c>
      <c r="K34" s="66">
        <f>G34/F34</f>
        <v>0.9817365269461078</v>
      </c>
      <c r="L34" s="67">
        <f>G34-C34</f>
        <v>-523.09999999999991</v>
      </c>
      <c r="M34" s="68">
        <f t="shared" si="2"/>
        <v>-0.2418847683344123</v>
      </c>
    </row>
    <row r="35" spans="1:76" ht="30" customHeight="1" x14ac:dyDescent="0.25">
      <c r="A35" s="18" t="s">
        <v>8</v>
      </c>
      <c r="B35" s="19" t="s">
        <v>71</v>
      </c>
      <c r="C35" s="62">
        <v>0</v>
      </c>
      <c r="D35" s="62">
        <v>202.1</v>
      </c>
      <c r="E35" s="62">
        <v>813</v>
      </c>
      <c r="F35" s="62">
        <v>610.9</v>
      </c>
      <c r="G35" s="62">
        <v>610.9</v>
      </c>
      <c r="H35" s="64">
        <f t="shared" si="3"/>
        <v>1.6813684340897514E-2</v>
      </c>
      <c r="I35" s="65">
        <f>G35-F35</f>
        <v>0</v>
      </c>
      <c r="J35" s="66">
        <f>G35/E35</f>
        <v>0.75141451414514138</v>
      </c>
      <c r="K35" s="66">
        <f>G35/F35</f>
        <v>1</v>
      </c>
      <c r="L35" s="67">
        <f t="shared" si="25"/>
        <v>610.9</v>
      </c>
      <c r="M35" s="68">
        <v>1</v>
      </c>
    </row>
    <row r="36" spans="1:76" ht="15" hidden="1" customHeight="1" x14ac:dyDescent="0.25">
      <c r="A36" s="25"/>
      <c r="B36" s="26"/>
      <c r="C36" s="62"/>
      <c r="D36" s="62"/>
      <c r="E36" s="62"/>
      <c r="F36" s="62"/>
      <c r="G36" s="62"/>
      <c r="H36" s="64">
        <f t="shared" si="3"/>
        <v>0</v>
      </c>
      <c r="I36" s="78"/>
      <c r="J36" s="66" t="e">
        <f>E36/C36-100%</f>
        <v>#DIV/0!</v>
      </c>
      <c r="K36" s="66" t="e">
        <f t="shared" ref="K36:K40" si="30">G36/F36</f>
        <v>#DIV/0!</v>
      </c>
      <c r="L36" s="79"/>
      <c r="M36" s="68" t="e">
        <f t="shared" si="2"/>
        <v>#DIV/0!</v>
      </c>
    </row>
    <row r="37" spans="1:76" s="33" customFormat="1" ht="19.5" customHeight="1" x14ac:dyDescent="0.25">
      <c r="A37" s="20" t="s">
        <v>19</v>
      </c>
      <c r="B37" s="21" t="s">
        <v>34</v>
      </c>
      <c r="C37" s="47">
        <f>SUM(C38:C41)</f>
        <v>97</v>
      </c>
      <c r="D37" s="47">
        <f>SUM(D38:D41)</f>
        <v>50</v>
      </c>
      <c r="E37" s="47">
        <f>SUM(E38:E41)</f>
        <v>100</v>
      </c>
      <c r="F37" s="47">
        <f>SUM(F38:F41)</f>
        <v>49.8</v>
      </c>
      <c r="G37" s="47">
        <f>SUM(G38:G41)</f>
        <v>49.8</v>
      </c>
      <c r="H37" s="60">
        <f>SUM(H38:H42)</f>
        <v>1.3706359145141532E-3</v>
      </c>
      <c r="I37" s="61">
        <f>G37-F37</f>
        <v>0</v>
      </c>
      <c r="J37" s="28">
        <f>G37/E37</f>
        <v>0.498</v>
      </c>
      <c r="K37" s="28">
        <f t="shared" si="30"/>
        <v>1</v>
      </c>
      <c r="L37" s="29">
        <f>G37-C37</f>
        <v>-47.2</v>
      </c>
      <c r="M37" s="30">
        <f t="shared" si="2"/>
        <v>-0.48659793814432994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2"/>
      <c r="BP37" s="32"/>
      <c r="BQ37" s="32"/>
      <c r="BR37" s="32"/>
      <c r="BS37" s="32"/>
      <c r="BT37" s="32"/>
      <c r="BU37" s="32"/>
      <c r="BV37" s="32"/>
      <c r="BW37" s="32"/>
      <c r="BX37" s="32"/>
    </row>
    <row r="38" spans="1:76" ht="20.100000000000001" hidden="1" customHeight="1" x14ac:dyDescent="0.25">
      <c r="A38" s="23" t="s">
        <v>20</v>
      </c>
      <c r="B38" s="19" t="s">
        <v>47</v>
      </c>
      <c r="C38" s="62"/>
      <c r="D38" s="62"/>
      <c r="E38" s="62"/>
      <c r="F38" s="62"/>
      <c r="G38" s="62"/>
      <c r="H38" s="64">
        <f t="shared" si="3"/>
        <v>0</v>
      </c>
      <c r="I38" s="77">
        <f>E38-D38</f>
        <v>0</v>
      </c>
      <c r="J38" s="66" t="e">
        <f>E38/C38-100%</f>
        <v>#DIV/0!</v>
      </c>
      <c r="K38" s="28" t="e">
        <f t="shared" si="30"/>
        <v>#DIV/0!</v>
      </c>
      <c r="L38" s="67">
        <f t="shared" si="25"/>
        <v>0</v>
      </c>
      <c r="M38" s="68" t="e">
        <f t="shared" si="2"/>
        <v>#DIV/0!</v>
      </c>
    </row>
    <row r="39" spans="1:76" ht="3" hidden="1" customHeight="1" x14ac:dyDescent="0.25">
      <c r="A39" s="23" t="s">
        <v>21</v>
      </c>
      <c r="B39" s="19" t="s">
        <v>48</v>
      </c>
      <c r="C39" s="62"/>
      <c r="D39" s="62"/>
      <c r="E39" s="62"/>
      <c r="F39" s="62"/>
      <c r="G39" s="62"/>
      <c r="H39" s="64">
        <f t="shared" si="3"/>
        <v>0</v>
      </c>
      <c r="I39" s="77">
        <f>E39-D39</f>
        <v>0</v>
      </c>
      <c r="J39" s="66" t="e">
        <f>E39/C39-100%</f>
        <v>#DIV/0!</v>
      </c>
      <c r="K39" s="28" t="e">
        <f t="shared" si="30"/>
        <v>#DIV/0!</v>
      </c>
      <c r="L39" s="67">
        <f t="shared" si="25"/>
        <v>0</v>
      </c>
      <c r="M39" s="68" t="e">
        <f t="shared" si="2"/>
        <v>#DIV/0!</v>
      </c>
    </row>
    <row r="40" spans="1:76" ht="20.25" customHeight="1" x14ac:dyDescent="0.25">
      <c r="A40" s="18" t="s">
        <v>41</v>
      </c>
      <c r="B40" s="19" t="s">
        <v>70</v>
      </c>
      <c r="C40" s="62">
        <v>97</v>
      </c>
      <c r="D40" s="62">
        <v>50</v>
      </c>
      <c r="E40" s="62">
        <v>100</v>
      </c>
      <c r="F40" s="62">
        <v>49.8</v>
      </c>
      <c r="G40" s="62">
        <v>49.8</v>
      </c>
      <c r="H40" s="64">
        <f t="shared" si="3"/>
        <v>1.3706359145141532E-3</v>
      </c>
      <c r="I40" s="65">
        <f>G40-F40</f>
        <v>0</v>
      </c>
      <c r="J40" s="66">
        <f>G40/E40</f>
        <v>0.498</v>
      </c>
      <c r="K40" s="82">
        <f t="shared" si="30"/>
        <v>1</v>
      </c>
      <c r="L40" s="67">
        <f t="shared" si="25"/>
        <v>-47.2</v>
      </c>
      <c r="M40" s="68">
        <f t="shared" si="2"/>
        <v>-0.48659793814432994</v>
      </c>
    </row>
    <row r="41" spans="1:76" ht="45" hidden="1" customHeight="1" x14ac:dyDescent="0.25">
      <c r="A41" s="23" t="s">
        <v>22</v>
      </c>
      <c r="B41" s="19" t="s">
        <v>49</v>
      </c>
      <c r="C41" s="62"/>
      <c r="D41" s="62"/>
      <c r="E41" s="62"/>
      <c r="F41" s="62"/>
      <c r="G41" s="62"/>
      <c r="H41" s="64">
        <f t="shared" si="3"/>
        <v>0</v>
      </c>
      <c r="I41" s="77">
        <f>E41-D41</f>
        <v>0</v>
      </c>
      <c r="J41" s="66" t="e">
        <f>E41/C41-100%</f>
        <v>#DIV/0!</v>
      </c>
      <c r="K41" s="66" t="e">
        <f>F41/E41-100%</f>
        <v>#DIV/0!</v>
      </c>
      <c r="L41" s="67">
        <f t="shared" si="25"/>
        <v>0</v>
      </c>
      <c r="M41" s="68" t="e">
        <f t="shared" si="2"/>
        <v>#DIV/0!</v>
      </c>
    </row>
    <row r="42" spans="1:76" ht="15" hidden="1" customHeight="1" x14ac:dyDescent="0.25">
      <c r="A42" s="25"/>
      <c r="B42" s="26"/>
      <c r="C42" s="62"/>
      <c r="D42" s="62"/>
      <c r="E42" s="62"/>
      <c r="F42" s="62"/>
      <c r="G42" s="62"/>
      <c r="H42" s="70">
        <f t="shared" si="3"/>
        <v>0</v>
      </c>
      <c r="I42" s="77">
        <f>E42-D42</f>
        <v>0</v>
      </c>
      <c r="J42" s="66" t="e">
        <f>E42/C42-100%</f>
        <v>#DIV/0!</v>
      </c>
      <c r="K42" s="66" t="e">
        <f>F42/E42-100%</f>
        <v>#DIV/0!</v>
      </c>
      <c r="L42" s="67">
        <f t="shared" si="25"/>
        <v>0</v>
      </c>
      <c r="M42" s="68" t="e">
        <f t="shared" si="2"/>
        <v>#DIV/0!</v>
      </c>
    </row>
    <row r="43" spans="1:76" s="33" customFormat="1" ht="14.25" hidden="1" customHeight="1" x14ac:dyDescent="0.25">
      <c r="A43" s="20" t="s">
        <v>23</v>
      </c>
      <c r="B43" s="21" t="s">
        <v>35</v>
      </c>
      <c r="C43" s="47">
        <f>SUM(C44:C45)</f>
        <v>0</v>
      </c>
      <c r="D43" s="47">
        <f>SUM(D44:D45)</f>
        <v>0</v>
      </c>
      <c r="E43" s="47">
        <f>SUM(E44:E45)</f>
        <v>0</v>
      </c>
      <c r="F43" s="47">
        <f>SUM(F44:F45)</f>
        <v>0</v>
      </c>
      <c r="G43" s="47">
        <f>SUM(G44:G45)</f>
        <v>0</v>
      </c>
      <c r="H43" s="60">
        <f>SUM(H44:H46)</f>
        <v>0</v>
      </c>
      <c r="I43" s="61">
        <f>G43-F43</f>
        <v>0</v>
      </c>
      <c r="J43" s="28" t="e">
        <f>G43/E43</f>
        <v>#DIV/0!</v>
      </c>
      <c r="K43" s="28" t="e">
        <f>G43/F43</f>
        <v>#DIV/0!</v>
      </c>
      <c r="L43" s="29">
        <f>G43-C43</f>
        <v>0</v>
      </c>
      <c r="M43" s="30">
        <v>0</v>
      </c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2"/>
      <c r="BP43" s="32"/>
      <c r="BQ43" s="32"/>
      <c r="BR43" s="32"/>
      <c r="BS43" s="32"/>
      <c r="BT43" s="32"/>
      <c r="BU43" s="32"/>
      <c r="BV43" s="32"/>
      <c r="BW43" s="32"/>
      <c r="BX43" s="32"/>
    </row>
    <row r="44" spans="1:76" ht="17.25" hidden="1" customHeight="1" x14ac:dyDescent="0.25">
      <c r="A44" s="18" t="s">
        <v>9</v>
      </c>
      <c r="B44" s="19" t="s">
        <v>66</v>
      </c>
      <c r="C44" s="62"/>
      <c r="D44" s="62"/>
      <c r="E44" s="62"/>
      <c r="F44" s="62"/>
      <c r="G44" s="62"/>
      <c r="H44" s="64">
        <f t="shared" si="3"/>
        <v>0</v>
      </c>
      <c r="I44" s="65">
        <f>G44-F44</f>
        <v>0</v>
      </c>
      <c r="J44" s="66" t="e">
        <f>G44/E44</f>
        <v>#DIV/0!</v>
      </c>
      <c r="K44" s="66" t="e">
        <f>G44/F44</f>
        <v>#DIV/0!</v>
      </c>
      <c r="L44" s="67">
        <f>G44-C44</f>
        <v>0</v>
      </c>
      <c r="M44" s="68" t="e">
        <f t="shared" ref="M44" si="31">G44/C44-100%</f>
        <v>#DIV/0!</v>
      </c>
    </row>
    <row r="45" spans="1:76" ht="18.75" hidden="1" customHeight="1" x14ac:dyDescent="0.25">
      <c r="A45" s="23" t="s">
        <v>50</v>
      </c>
      <c r="B45" s="19" t="s">
        <v>67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4">
        <f t="shared" si="3"/>
        <v>0</v>
      </c>
      <c r="I45" s="65">
        <f>G45-F45</f>
        <v>0</v>
      </c>
      <c r="J45" s="66" t="e">
        <f>G45/E45</f>
        <v>#DIV/0!</v>
      </c>
      <c r="K45" s="66" t="e">
        <f>G45/F45</f>
        <v>#DIV/0!</v>
      </c>
      <c r="L45" s="67">
        <f>G45-C45</f>
        <v>0</v>
      </c>
      <c r="M45" s="68" t="e">
        <f t="shared" ref="M45" si="32">G45/C45-100%</f>
        <v>#DIV/0!</v>
      </c>
    </row>
    <row r="46" spans="1:76" ht="24" hidden="1" customHeight="1" x14ac:dyDescent="0.25">
      <c r="A46" s="25"/>
      <c r="B46" s="26"/>
      <c r="C46" s="62"/>
      <c r="D46" s="62"/>
      <c r="E46" s="62"/>
      <c r="F46" s="62"/>
      <c r="G46" s="62"/>
      <c r="H46" s="70">
        <f t="shared" si="3"/>
        <v>0</v>
      </c>
      <c r="I46" s="77">
        <f>E46-D46</f>
        <v>0</v>
      </c>
      <c r="J46" s="66" t="e">
        <f>E46/C46-100%</f>
        <v>#DIV/0!</v>
      </c>
      <c r="K46" s="66" t="e">
        <f>F46/E46-100%</f>
        <v>#DIV/0!</v>
      </c>
      <c r="L46" s="67">
        <f t="shared" si="25"/>
        <v>0</v>
      </c>
      <c r="M46" s="68" t="e">
        <f t="shared" si="2"/>
        <v>#DIV/0!</v>
      </c>
    </row>
    <row r="47" spans="1:76" s="33" customFormat="1" ht="15.75" customHeight="1" x14ac:dyDescent="0.25">
      <c r="A47" s="20" t="s">
        <v>24</v>
      </c>
      <c r="B47" s="21" t="s">
        <v>36</v>
      </c>
      <c r="C47" s="47">
        <f>SUM(C48:C51)</f>
        <v>728.7</v>
      </c>
      <c r="D47" s="47">
        <f>SUM(D48:D51)</f>
        <v>1141.3</v>
      </c>
      <c r="E47" s="47">
        <f>SUM(E48:E51)</f>
        <v>1270.4000000000001</v>
      </c>
      <c r="F47" s="59">
        <f>SUM(F48:F51)</f>
        <v>968.7</v>
      </c>
      <c r="G47" s="47">
        <f>SUM(G48:G51)</f>
        <v>964.5</v>
      </c>
      <c r="H47" s="60">
        <f>SUM(H48:H52)</f>
        <v>2.6545749790138573E-2</v>
      </c>
      <c r="I47" s="61">
        <f>G47-F47</f>
        <v>-4.2000000000000455</v>
      </c>
      <c r="J47" s="28">
        <f>G47/E47</f>
        <v>0.7592096977329974</v>
      </c>
      <c r="K47" s="28">
        <f>G47/F47</f>
        <v>0.99566429235057285</v>
      </c>
      <c r="L47" s="29">
        <f t="shared" si="25"/>
        <v>235.79999999999995</v>
      </c>
      <c r="M47" s="30">
        <f t="shared" si="2"/>
        <v>0.32358995471387386</v>
      </c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2"/>
      <c r="BP47" s="32"/>
      <c r="BQ47" s="32"/>
      <c r="BR47" s="32"/>
      <c r="BS47" s="32"/>
      <c r="BT47" s="32"/>
      <c r="BU47" s="32"/>
      <c r="BV47" s="32"/>
      <c r="BW47" s="32"/>
      <c r="BX47" s="32"/>
    </row>
    <row r="48" spans="1:76" ht="15.95" customHeight="1" x14ac:dyDescent="0.25">
      <c r="A48" s="23" t="s">
        <v>10</v>
      </c>
      <c r="B48" s="19" t="s">
        <v>68</v>
      </c>
      <c r="C48" s="62">
        <v>591.5</v>
      </c>
      <c r="D48" s="62">
        <v>887.3</v>
      </c>
      <c r="E48" s="62">
        <v>887.3</v>
      </c>
      <c r="F48" s="62">
        <v>591.6</v>
      </c>
      <c r="G48" s="62">
        <v>591.5</v>
      </c>
      <c r="H48" s="64">
        <f t="shared" si="3"/>
        <v>1.6279741836046621E-2</v>
      </c>
      <c r="I48" s="65">
        <f>G48-F48</f>
        <v>-0.10000000000002274</v>
      </c>
      <c r="J48" s="66">
        <f>G48/E48</f>
        <v>0.66662909951538374</v>
      </c>
      <c r="K48" s="66">
        <f>G48/F48</f>
        <v>0.99983096686950634</v>
      </c>
      <c r="L48" s="67">
        <f t="shared" ref="L48" si="33">G48-C48</f>
        <v>0</v>
      </c>
      <c r="M48" s="68">
        <f t="shared" ref="M48:M49" si="34">G48/C48-100%</f>
        <v>0</v>
      </c>
    </row>
    <row r="49" spans="1:13" ht="14.25" customHeight="1" x14ac:dyDescent="0.25">
      <c r="A49" s="18" t="s">
        <v>11</v>
      </c>
      <c r="B49" s="19" t="s">
        <v>69</v>
      </c>
      <c r="C49" s="62">
        <v>137.19999999999999</v>
      </c>
      <c r="D49" s="62">
        <v>254</v>
      </c>
      <c r="E49" s="73">
        <v>383.1</v>
      </c>
      <c r="F49" s="62">
        <v>377.1</v>
      </c>
      <c r="G49" s="62">
        <v>373</v>
      </c>
      <c r="H49" s="64">
        <f t="shared" si="3"/>
        <v>1.0266007954091952E-2</v>
      </c>
      <c r="I49" s="65">
        <f>G49-F49</f>
        <v>-4.1000000000000227</v>
      </c>
      <c r="J49" s="66">
        <f>G49/E49</f>
        <v>0.97363612633777075</v>
      </c>
      <c r="K49" s="66">
        <f>G49/F49</f>
        <v>0.98912755237337568</v>
      </c>
      <c r="L49" s="67">
        <f t="shared" si="25"/>
        <v>235.8</v>
      </c>
      <c r="M49" s="68">
        <f t="shared" si="34"/>
        <v>1.7186588921282802</v>
      </c>
    </row>
    <row r="50" spans="1:13" ht="12" hidden="1" customHeight="1" x14ac:dyDescent="0.25">
      <c r="A50" s="23" t="s">
        <v>25</v>
      </c>
      <c r="B50" s="19" t="s">
        <v>40</v>
      </c>
      <c r="C50" s="39"/>
      <c r="D50" s="39">
        <v>0</v>
      </c>
      <c r="E50" s="39">
        <v>0</v>
      </c>
      <c r="F50" s="39">
        <v>0</v>
      </c>
      <c r="G50" s="39">
        <v>0</v>
      </c>
      <c r="H50" s="40">
        <f t="shared" si="3"/>
        <v>0</v>
      </c>
      <c r="I50" s="42">
        <f>E50-D50</f>
        <v>0</v>
      </c>
      <c r="J50" s="43" t="s">
        <v>27</v>
      </c>
      <c r="K50" s="43" t="s">
        <v>27</v>
      </c>
      <c r="L50" s="44">
        <f t="shared" si="25"/>
        <v>0</v>
      </c>
      <c r="M50" s="45" t="s">
        <v>27</v>
      </c>
    </row>
    <row r="51" spans="1:13" ht="3" customHeight="1" x14ac:dyDescent="0.25">
      <c r="A51" s="23" t="s">
        <v>51</v>
      </c>
      <c r="B51" s="19" t="s">
        <v>52</v>
      </c>
      <c r="C51" s="39"/>
      <c r="D51" s="39"/>
      <c r="E51" s="39"/>
      <c r="F51" s="39"/>
      <c r="G51" s="39"/>
      <c r="H51" s="40">
        <f t="shared" si="3"/>
        <v>0</v>
      </c>
      <c r="I51" s="42">
        <f>E51-D51</f>
        <v>0</v>
      </c>
      <c r="J51" s="43" t="e">
        <f>E51/C51-100%</f>
        <v>#DIV/0!</v>
      </c>
      <c r="K51" s="43" t="e">
        <f>F51/E51-100%</f>
        <v>#DIV/0!</v>
      </c>
      <c r="L51" s="44">
        <f t="shared" si="25"/>
        <v>0</v>
      </c>
      <c r="M51" s="45" t="e">
        <f t="shared" si="2"/>
        <v>#DIV/0!</v>
      </c>
    </row>
    <row r="52" spans="1:13" ht="0.75" hidden="1" customHeight="1" x14ac:dyDescent="0.25">
      <c r="A52" s="23"/>
      <c r="B52" s="19"/>
      <c r="C52" s="39"/>
      <c r="D52" s="39"/>
      <c r="E52" s="39"/>
      <c r="F52" s="39"/>
      <c r="G52" s="39"/>
      <c r="H52" s="41">
        <f t="shared" si="3"/>
        <v>0</v>
      </c>
      <c r="I52" s="42">
        <f>E52-D52</f>
        <v>0</v>
      </c>
      <c r="J52" s="43" t="e">
        <f>E52/C52-100%</f>
        <v>#DIV/0!</v>
      </c>
      <c r="K52" s="43" t="e">
        <f>F52/E52-100%</f>
        <v>#DIV/0!</v>
      </c>
      <c r="L52" s="44">
        <f t="shared" si="25"/>
        <v>0</v>
      </c>
      <c r="M52" s="45" t="e">
        <f t="shared" si="2"/>
        <v>#DIV/0!</v>
      </c>
    </row>
    <row r="53" spans="1:13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7" orientation="landscape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2021-11-30T14:58:41Z</cp:lastPrinted>
  <dcterms:created xsi:type="dcterms:W3CDTF">2013-01-22T05:32:31Z</dcterms:created>
  <dcterms:modified xsi:type="dcterms:W3CDTF">2021-12-07T07:01:30Z</dcterms:modified>
</cp:coreProperties>
</file>