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3\Отчет об исполнении за 1 квартал 2023 года в КСП\Заключение\"/>
    </mc:Choice>
  </mc:AlternateContent>
  <bookViews>
    <workbookView xWindow="0" yWindow="0" windowWidth="28800" windowHeight="11430"/>
  </bookViews>
  <sheets>
    <sheet name="Лист1" sheetId="1" r:id="rId1"/>
  </sheets>
  <definedNames>
    <definedName name="_xlnm.Print_Area" localSheetId="0">Лист1!$A$1:$H$29</definedName>
  </definedNames>
  <calcPr calcId="162913"/>
</workbook>
</file>

<file path=xl/calcChain.xml><?xml version="1.0" encoding="utf-8"?>
<calcChain xmlns="http://schemas.openxmlformats.org/spreadsheetml/2006/main">
  <c r="G26" i="1" l="1"/>
  <c r="G24" i="1"/>
  <c r="G22" i="1"/>
  <c r="G20" i="1"/>
  <c r="G18" i="1"/>
  <c r="G16" i="1"/>
  <c r="G14" i="1"/>
  <c r="G11" i="1"/>
  <c r="G9" i="1" l="1"/>
  <c r="D26" i="1" l="1"/>
  <c r="D24" i="1"/>
  <c r="D22" i="1"/>
  <c r="D20" i="1"/>
  <c r="D18" i="1"/>
  <c r="D16" i="1"/>
  <c r="D14" i="1"/>
  <c r="D11" i="1"/>
  <c r="D9" i="1"/>
  <c r="D7" i="1"/>
  <c r="G28" i="1" l="1"/>
  <c r="H28" i="1" s="1"/>
  <c r="H26" i="1"/>
  <c r="H24" i="1"/>
  <c r="E28" i="1"/>
  <c r="F28" i="1"/>
  <c r="E26" i="1"/>
  <c r="F26" i="1"/>
  <c r="E24" i="1"/>
  <c r="F24" i="1"/>
  <c r="E22" i="1"/>
  <c r="F22" i="1"/>
  <c r="E20" i="1"/>
  <c r="F20" i="1"/>
  <c r="E18" i="1"/>
  <c r="F18" i="1"/>
  <c r="E16" i="1"/>
  <c r="F16" i="1"/>
  <c r="E14" i="1"/>
  <c r="F14" i="1"/>
  <c r="E11" i="1"/>
  <c r="E12" i="1"/>
  <c r="F12" i="1"/>
  <c r="F11" i="1"/>
  <c r="F9" i="1"/>
  <c r="F7" i="1"/>
  <c r="E9" i="1"/>
  <c r="E7" i="1"/>
  <c r="G12" i="1" l="1"/>
  <c r="G7" i="1"/>
  <c r="F29" i="1"/>
  <c r="E29" i="1"/>
  <c r="B12" i="1"/>
  <c r="H12" i="1" l="1"/>
  <c r="D12" i="1"/>
  <c r="H16" i="1"/>
  <c r="D28" i="1"/>
  <c r="D29" i="1" l="1"/>
  <c r="C28" i="1"/>
  <c r="H22" i="1"/>
  <c r="H9" i="1"/>
  <c r="C12" i="1"/>
  <c r="C24" i="1"/>
  <c r="C22" i="1"/>
  <c r="H20" i="1" l="1"/>
  <c r="H18" i="1"/>
  <c r="H11" i="1"/>
  <c r="H14" i="1" l="1"/>
  <c r="B7" i="1" l="1"/>
  <c r="B29" i="1" l="1"/>
  <c r="H7" i="1"/>
  <c r="C9" i="1"/>
  <c r="C11" i="1" l="1"/>
  <c r="C7" i="1" l="1"/>
  <c r="C29" i="1" s="1"/>
  <c r="G29" i="1" s="1"/>
  <c r="C26" i="1"/>
  <c r="C20" i="1"/>
  <c r="C18" i="1"/>
  <c r="C16" i="1"/>
  <c r="C14" i="1"/>
</calcChain>
</file>

<file path=xl/sharedStrings.xml><?xml version="1.0" encoding="utf-8"?>
<sst xmlns="http://schemas.openxmlformats.org/spreadsheetml/2006/main" count="66" uniqueCount="27">
  <si>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</si>
  <si>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</si>
  <si>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</si>
  <si>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</si>
  <si>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</si>
  <si>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</si>
  <si>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</si>
  <si>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</si>
  <si>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</si>
  <si>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</si>
  <si>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</si>
  <si>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</si>
  <si>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</si>
  <si>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</si>
  <si>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</si>
  <si>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</si>
  <si>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</si>
  <si>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</si>
  <si>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</si>
  <si>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</si>
  <si>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>от 24.12.2021 № 9</t>
  </si>
  <si>
    <t>от 16.11.2021 № 2</t>
  </si>
  <si>
    <t>от 30.09.2021   № 6</t>
  </si>
  <si>
    <t xml:space="preserve">ПРИЛОЖЕНИЕ № 3                                                                               к заключению по отчету об исполнении бюджета СП "Юшарский сельсовет" ЗР НАО за первый квартал 2023 год  </t>
  </si>
  <si>
    <t>Динамика изменений основных характеристик местного бюджета (доходы, расходы, дефицит) за первый квартал 2023 год</t>
  </si>
  <si>
    <t>Первоначальные бюджетные назначения, тыс. руб.            от 26.12.2022 № 7</t>
  </si>
  <si>
    <t>от 24.03.2023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</si>
</sst>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 applyFill="1" applyAlignment="1">
      <alignment horizontal="right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110" zoomScaleNormal="110" zoomScaleSheetLayoutView="90" workbookViewId="0">
      <selection activeCell="N11" sqref="N11"/>
    </sheetView>
  </sheetViews>
  <sheetFormatPr defaultRowHeight="15" x14ac:dyDescent="0.25"/>
  <cols>
    <col min="1" max="1" width="22.5703125" customWidth="1"/>
    <col min="2" max="2" width="16.140625" style="20" customWidth="1"/>
    <col min="3" max="3" width="23" style="21" customWidth="1"/>
    <col min="4" max="5" width="11.140625" style="21" hidden="1" customWidth="1"/>
    <col min="6" max="6" width="11.140625" style="20" hidden="1" customWidth="1"/>
    <col min="7" max="7" width="13.28515625" style="20" customWidth="1"/>
    <col min="8" max="8" width="13.85546875" style="20" customWidth="1"/>
  </cols>
  <sheetData>
    <row r="1" spans="1:11" s="1" customFormat="1" ht="75.75" customHeight="1" x14ac:dyDescent="0.25">
      <c r="B1" s="20"/>
      <c r="C1" s="21"/>
      <c r="D1" s="28" t="s">
        <v>23</v>
      </c>
      <c r="E1" s="28"/>
      <c r="F1" s="28"/>
      <c r="G1" s="28"/>
      <c r="H1" s="28"/>
    </row>
    <row r="2" spans="1:11" s="1" customFormat="1" x14ac:dyDescent="0.25">
      <c r="B2" s="20"/>
      <c r="C2" s="21"/>
      <c r="D2" s="21"/>
      <c r="E2" s="21"/>
      <c r="F2" s="20"/>
      <c r="G2" s="20"/>
      <c r="H2" s="20"/>
    </row>
    <row r="3" spans="1:11" s="1" customFormat="1" ht="28.5" customHeight="1" x14ac:dyDescent="0.25">
      <c r="A3" s="32" t="s">
        <v>24</v>
      </c>
      <c r="B3" s="32"/>
      <c r="C3" s="32"/>
      <c r="D3" s="32"/>
      <c r="E3" s="32"/>
      <c r="F3" s="32"/>
      <c r="G3" s="32"/>
      <c r="H3" s="32"/>
    </row>
    <row r="4" spans="1:11" s="1" customFormat="1" ht="16.5" x14ac:dyDescent="0.25">
      <c r="A4" s="2"/>
      <c r="B4" s="3"/>
      <c r="C4" s="14"/>
      <c r="D4" s="14"/>
      <c r="E4" s="14"/>
      <c r="F4" s="2"/>
      <c r="G4" s="2"/>
      <c r="H4" s="22"/>
    </row>
    <row r="5" spans="1:11" ht="82.5" customHeight="1" x14ac:dyDescent="0.25">
      <c r="A5" s="29" t="s">
        <v>0</v>
      </c>
      <c r="B5" s="30" t="s">
        <v>25</v>
      </c>
      <c r="C5" s="33" t="s">
        <v>19</v>
      </c>
      <c r="D5" s="34"/>
      <c r="E5" s="34"/>
      <c r="F5" s="35"/>
      <c r="G5" s="29" t="s">
        <v>1</v>
      </c>
      <c r="H5" s="29"/>
      <c r="I5" s="8"/>
      <c r="J5" s="8"/>
      <c r="K5" s="8"/>
    </row>
    <row r="6" spans="1:11" ht="42" customHeight="1" x14ac:dyDescent="0.25">
      <c r="A6" s="29"/>
      <c r="B6" s="31"/>
      <c r="C6" s="15" t="s">
        <v>26</v>
      </c>
      <c r="D6" s="15" t="s">
        <v>22</v>
      </c>
      <c r="E6" s="15" t="s">
        <v>21</v>
      </c>
      <c r="F6" s="6" t="s">
        <v>20</v>
      </c>
      <c r="G6" s="13" t="s">
        <v>15</v>
      </c>
      <c r="H6" s="13" t="s">
        <v>2</v>
      </c>
      <c r="I6" s="8"/>
      <c r="J6" s="8"/>
      <c r="K6" s="8"/>
    </row>
    <row r="7" spans="1:11" x14ac:dyDescent="0.25">
      <c r="A7" s="9" t="s">
        <v>3</v>
      </c>
      <c r="B7" s="23">
        <f t="shared" ref="B7:F7" si="0">B8+B10</f>
        <v>26225</v>
      </c>
      <c r="C7" s="23">
        <f t="shared" si="0"/>
        <v>26360.7</v>
      </c>
      <c r="D7" s="24">
        <f t="shared" si="0"/>
        <v>0</v>
      </c>
      <c r="E7" s="24">
        <f t="shared" si="0"/>
        <v>0</v>
      </c>
      <c r="F7" s="23">
        <f t="shared" si="0"/>
        <v>0</v>
      </c>
      <c r="G7" s="23">
        <f>G9+G11</f>
        <v>135.699999999998</v>
      </c>
      <c r="H7" s="23">
        <f>SUM(G7/B7)*100</f>
        <v>0.51744518589131738</v>
      </c>
      <c r="I7" s="8"/>
      <c r="J7" s="27"/>
      <c r="K7" s="8"/>
    </row>
    <row r="8" spans="1:11" ht="26.25" customHeight="1" x14ac:dyDescent="0.25">
      <c r="A8" s="10" t="s">
        <v>4</v>
      </c>
      <c r="B8" s="4">
        <v>2330.6</v>
      </c>
      <c r="C8" s="17">
        <v>2433.4</v>
      </c>
      <c r="D8" s="17"/>
      <c r="E8" s="17"/>
      <c r="F8" s="4"/>
      <c r="G8" s="4" t="s">
        <v>14</v>
      </c>
      <c r="H8" s="4" t="s">
        <v>14</v>
      </c>
      <c r="I8" s="8"/>
      <c r="J8" s="8"/>
      <c r="K8" s="8"/>
    </row>
    <row r="9" spans="1:11" ht="15" customHeight="1" x14ac:dyDescent="0.25">
      <c r="A9" s="10" t="s">
        <v>5</v>
      </c>
      <c r="B9" s="5" t="s">
        <v>14</v>
      </c>
      <c r="C9" s="16">
        <f>C8-B8</f>
        <v>102.80000000000018</v>
      </c>
      <c r="D9" s="16">
        <f>D8-C8</f>
        <v>-2433.4</v>
      </c>
      <c r="E9" s="16">
        <f>E8-D8</f>
        <v>0</v>
      </c>
      <c r="F9" s="5">
        <f>F8-E8</f>
        <v>0</v>
      </c>
      <c r="G9" s="5">
        <f>C8-B8</f>
        <v>102.80000000000018</v>
      </c>
      <c r="H9" s="5">
        <f>SUM(G9/B8)*100</f>
        <v>4.4108813181155151</v>
      </c>
      <c r="I9" s="8"/>
      <c r="J9" s="8"/>
      <c r="K9" s="8"/>
    </row>
    <row r="10" spans="1:11" ht="27" customHeight="1" x14ac:dyDescent="0.25">
      <c r="A10" s="10" t="s">
        <v>6</v>
      </c>
      <c r="B10" s="4">
        <v>23894.400000000001</v>
      </c>
      <c r="C10" s="17">
        <v>23927.3</v>
      </c>
      <c r="D10" s="17"/>
      <c r="E10" s="17"/>
      <c r="F10" s="4"/>
      <c r="G10" s="4" t="s">
        <v>14</v>
      </c>
      <c r="H10" s="4" t="s">
        <v>14</v>
      </c>
      <c r="I10" s="8"/>
      <c r="J10" s="8"/>
      <c r="K10" s="8"/>
    </row>
    <row r="11" spans="1:11" ht="15" customHeight="1" x14ac:dyDescent="0.25">
      <c r="A11" s="10" t="s">
        <v>5</v>
      </c>
      <c r="B11" s="5" t="s">
        <v>14</v>
      </c>
      <c r="C11" s="16">
        <f>C10-B10</f>
        <v>32.899999999997817</v>
      </c>
      <c r="D11" s="16">
        <f>D10-C10</f>
        <v>-23927.3</v>
      </c>
      <c r="E11" s="16">
        <f>E10-D10</f>
        <v>0</v>
      </c>
      <c r="F11" s="5">
        <f t="shared" ref="F11" si="1">F10-E10</f>
        <v>0</v>
      </c>
      <c r="G11" s="5">
        <f>C10-B10</f>
        <v>32.899999999997817</v>
      </c>
      <c r="H11" s="5">
        <f>SUM(G11/B10)*100</f>
        <v>0.13768916566223807</v>
      </c>
      <c r="I11" s="8"/>
      <c r="J11" s="8"/>
      <c r="K11" s="8"/>
    </row>
    <row r="12" spans="1:11" x14ac:dyDescent="0.25">
      <c r="A12" s="9" t="s">
        <v>7</v>
      </c>
      <c r="B12" s="7">
        <f>B13+B15+B17+B19+B21+B25+B23+B27</f>
        <v>26224.999999999996</v>
      </c>
      <c r="C12" s="7">
        <f>C13+C15+C17+C19+C21+C25+C23+C27</f>
        <v>26725.3</v>
      </c>
      <c r="D12" s="16">
        <f>D13+D15+D17+D19+D21+D25+D23+D27</f>
        <v>0</v>
      </c>
      <c r="E12" s="16">
        <f t="shared" ref="E12:F12" si="2">E13+E15+E17+E19+E21+E25+E23+E27</f>
        <v>0</v>
      </c>
      <c r="F12" s="7">
        <f t="shared" si="2"/>
        <v>0</v>
      </c>
      <c r="G12" s="7">
        <f>G14+G16+G18+G20+G22+G26</f>
        <v>500.30000000000234</v>
      </c>
      <c r="H12" s="7">
        <f>G12/B12</f>
        <v>1.9077216396568251E-2</v>
      </c>
      <c r="I12" s="8"/>
      <c r="J12" s="27"/>
      <c r="K12" s="8"/>
    </row>
    <row r="13" spans="1:11" ht="32.25" customHeight="1" x14ac:dyDescent="0.25">
      <c r="A13" s="11" t="s">
        <v>8</v>
      </c>
      <c r="B13" s="18">
        <v>17386.099999999999</v>
      </c>
      <c r="C13" s="17">
        <v>17471.2</v>
      </c>
      <c r="D13" s="17"/>
      <c r="E13" s="17"/>
      <c r="F13" s="18"/>
      <c r="G13" s="4" t="s">
        <v>14</v>
      </c>
      <c r="H13" s="4" t="s">
        <v>14</v>
      </c>
      <c r="I13" s="8"/>
      <c r="J13" s="8"/>
      <c r="K13" s="8"/>
    </row>
    <row r="14" spans="1:11" ht="15" customHeight="1" x14ac:dyDescent="0.25">
      <c r="A14" s="11" t="s">
        <v>5</v>
      </c>
      <c r="B14" s="5" t="s">
        <v>14</v>
      </c>
      <c r="C14" s="16">
        <f>C13-B13</f>
        <v>85.100000000002183</v>
      </c>
      <c r="D14" s="16">
        <f>D13-C13</f>
        <v>-17471.2</v>
      </c>
      <c r="E14" s="16">
        <f t="shared" ref="E14:F14" si="3">E13-D13</f>
        <v>0</v>
      </c>
      <c r="F14" s="19">
        <f t="shared" si="3"/>
        <v>0</v>
      </c>
      <c r="G14" s="5">
        <f>C13-B13</f>
        <v>85.100000000002183</v>
      </c>
      <c r="H14" s="5">
        <f>SUM(G14/B13)*100</f>
        <v>0.48947147433870841</v>
      </c>
      <c r="I14" s="8"/>
      <c r="J14" s="8"/>
      <c r="K14" s="8"/>
    </row>
    <row r="15" spans="1:11" ht="15" customHeight="1" x14ac:dyDescent="0.25">
      <c r="A15" s="11" t="s">
        <v>9</v>
      </c>
      <c r="B15" s="18">
        <v>188.3</v>
      </c>
      <c r="C15" s="17">
        <v>221.2</v>
      </c>
      <c r="D15" s="17"/>
      <c r="E15" s="17"/>
      <c r="F15" s="18"/>
      <c r="G15" s="4" t="s">
        <v>14</v>
      </c>
      <c r="H15" s="4" t="s">
        <v>14</v>
      </c>
      <c r="I15" s="8"/>
      <c r="J15" s="8"/>
      <c r="K15" s="8"/>
    </row>
    <row r="16" spans="1:11" ht="15" customHeight="1" x14ac:dyDescent="0.25">
      <c r="A16" s="11" t="s">
        <v>5</v>
      </c>
      <c r="B16" s="5" t="s">
        <v>14</v>
      </c>
      <c r="C16" s="16">
        <f>C15-B15</f>
        <v>32.899999999999977</v>
      </c>
      <c r="D16" s="16">
        <f>D15-C15</f>
        <v>-221.2</v>
      </c>
      <c r="E16" s="16">
        <f t="shared" ref="E16:F16" si="4">E15-D15</f>
        <v>0</v>
      </c>
      <c r="F16" s="19">
        <f t="shared" si="4"/>
        <v>0</v>
      </c>
      <c r="G16" s="5">
        <f>C15-B15</f>
        <v>32.899999999999977</v>
      </c>
      <c r="H16" s="5">
        <f>SUM(G16/B15)*100</f>
        <v>17.472118959107792</v>
      </c>
      <c r="I16" s="8"/>
      <c r="J16" s="8"/>
      <c r="K16" s="8"/>
    </row>
    <row r="17" spans="1:11" ht="51.75" customHeight="1" x14ac:dyDescent="0.25">
      <c r="A17" s="11" t="s">
        <v>10</v>
      </c>
      <c r="B17" s="18">
        <v>195.3</v>
      </c>
      <c r="C17" s="17">
        <v>195.3</v>
      </c>
      <c r="D17" s="17"/>
      <c r="E17" s="17"/>
      <c r="F17" s="18"/>
      <c r="G17" s="4" t="s">
        <v>14</v>
      </c>
      <c r="H17" s="4" t="s">
        <v>14</v>
      </c>
      <c r="I17" s="8"/>
      <c r="J17" s="8"/>
      <c r="K17" s="8"/>
    </row>
    <row r="18" spans="1:11" ht="15" customHeight="1" x14ac:dyDescent="0.25">
      <c r="A18" s="11" t="s">
        <v>5</v>
      </c>
      <c r="B18" s="5" t="s">
        <v>14</v>
      </c>
      <c r="C18" s="16">
        <f>C17-B17</f>
        <v>0</v>
      </c>
      <c r="D18" s="16">
        <f>D17-C17</f>
        <v>-195.3</v>
      </c>
      <c r="E18" s="16">
        <f t="shared" ref="E18:F18" si="5">E17-D17</f>
        <v>0</v>
      </c>
      <c r="F18" s="19">
        <f t="shared" si="5"/>
        <v>0</v>
      </c>
      <c r="G18" s="5">
        <f>C17-B17</f>
        <v>0</v>
      </c>
      <c r="H18" s="5">
        <f>SUM(G18/B17)*100</f>
        <v>0</v>
      </c>
      <c r="I18" s="8"/>
      <c r="J18" s="8"/>
      <c r="K18" s="8"/>
    </row>
    <row r="19" spans="1:11" ht="15" customHeight="1" x14ac:dyDescent="0.25">
      <c r="A19" s="11" t="s">
        <v>11</v>
      </c>
      <c r="B19" s="18">
        <v>1312.6</v>
      </c>
      <c r="C19" s="17">
        <v>1576.1</v>
      </c>
      <c r="D19" s="17"/>
      <c r="E19" s="17"/>
      <c r="F19" s="18"/>
      <c r="G19" s="4" t="s">
        <v>14</v>
      </c>
      <c r="H19" s="4" t="s">
        <v>14</v>
      </c>
      <c r="I19" s="8"/>
      <c r="J19" s="8"/>
      <c r="K19" s="8"/>
    </row>
    <row r="20" spans="1:11" ht="15" customHeight="1" x14ac:dyDescent="0.25">
      <c r="A20" s="11" t="s">
        <v>5</v>
      </c>
      <c r="B20" s="5" t="s">
        <v>14</v>
      </c>
      <c r="C20" s="16">
        <f>C19-B19</f>
        <v>263.5</v>
      </c>
      <c r="D20" s="16">
        <f>D19-C19</f>
        <v>-1576.1</v>
      </c>
      <c r="E20" s="16">
        <f t="shared" ref="E20:F20" si="6">E19-D19</f>
        <v>0</v>
      </c>
      <c r="F20" s="19">
        <f t="shared" si="6"/>
        <v>0</v>
      </c>
      <c r="G20" s="5">
        <f>C19-B19</f>
        <v>263.5</v>
      </c>
      <c r="H20" s="5">
        <f>SUM(G20/B19)*100</f>
        <v>20.074660978211185</v>
      </c>
      <c r="I20" s="8"/>
      <c r="J20" s="8"/>
      <c r="K20" s="8"/>
    </row>
    <row r="21" spans="1:11" ht="15" customHeight="1" x14ac:dyDescent="0.25">
      <c r="A21" s="11" t="s">
        <v>12</v>
      </c>
      <c r="B21" s="18">
        <v>5915.9</v>
      </c>
      <c r="C21" s="17">
        <v>6018.7</v>
      </c>
      <c r="D21" s="17"/>
      <c r="E21" s="17"/>
      <c r="F21" s="18"/>
      <c r="G21" s="4" t="s">
        <v>14</v>
      </c>
      <c r="H21" s="4" t="s">
        <v>14</v>
      </c>
      <c r="I21" s="8"/>
      <c r="J21" s="8"/>
      <c r="K21" s="8"/>
    </row>
    <row r="22" spans="1:11" ht="15" customHeight="1" x14ac:dyDescent="0.25">
      <c r="A22" s="11" t="s">
        <v>5</v>
      </c>
      <c r="B22" s="5" t="s">
        <v>14</v>
      </c>
      <c r="C22" s="16">
        <f>C21-B21</f>
        <v>102.80000000000018</v>
      </c>
      <c r="D22" s="16">
        <f>D21-C21</f>
        <v>-6018.7</v>
      </c>
      <c r="E22" s="16">
        <f t="shared" ref="E22:F22" si="7">E21-D21</f>
        <v>0</v>
      </c>
      <c r="F22" s="19">
        <f t="shared" si="7"/>
        <v>0</v>
      </c>
      <c r="G22" s="5">
        <f>C21-B21</f>
        <v>102.80000000000018</v>
      </c>
      <c r="H22" s="5">
        <f>SUM(G22/B21)*100</f>
        <v>1.7376899541912505</v>
      </c>
      <c r="I22" s="8"/>
      <c r="J22" s="8"/>
      <c r="K22" s="8"/>
    </row>
    <row r="23" spans="1:11" s="1" customFormat="1" ht="15" customHeight="1" x14ac:dyDescent="0.25">
      <c r="A23" s="11" t="s">
        <v>17</v>
      </c>
      <c r="B23" s="4">
        <v>100</v>
      </c>
      <c r="C23" s="17">
        <v>100</v>
      </c>
      <c r="D23" s="17"/>
      <c r="E23" s="17"/>
      <c r="F23" s="18"/>
      <c r="G23" s="4" t="s">
        <v>14</v>
      </c>
      <c r="H23" s="4" t="s">
        <v>14</v>
      </c>
      <c r="I23" s="8"/>
      <c r="J23" s="8"/>
      <c r="K23" s="8"/>
    </row>
    <row r="24" spans="1:11" s="1" customFormat="1" ht="15" customHeight="1" x14ac:dyDescent="0.25">
      <c r="A24" s="11" t="s">
        <v>5</v>
      </c>
      <c r="B24" s="5" t="s">
        <v>14</v>
      </c>
      <c r="C24" s="16">
        <f>C23-B23</f>
        <v>0</v>
      </c>
      <c r="D24" s="16">
        <f>D23-C23</f>
        <v>-100</v>
      </c>
      <c r="E24" s="16">
        <f t="shared" ref="E24:F24" si="8">E23-D23</f>
        <v>0</v>
      </c>
      <c r="F24" s="19">
        <f t="shared" si="8"/>
        <v>0</v>
      </c>
      <c r="G24" s="5">
        <f>C23-B23</f>
        <v>0</v>
      </c>
      <c r="H24" s="5">
        <f>SUM(G24/B23)*100</f>
        <v>0</v>
      </c>
      <c r="I24" s="8"/>
      <c r="J24" s="8"/>
      <c r="K24" s="8"/>
    </row>
    <row r="25" spans="1:11" ht="15" customHeight="1" x14ac:dyDescent="0.25">
      <c r="A25" s="11" t="s">
        <v>13</v>
      </c>
      <c r="B25" s="18">
        <v>1126.8</v>
      </c>
      <c r="C25" s="17">
        <v>1142.8</v>
      </c>
      <c r="D25" s="17"/>
      <c r="E25" s="17"/>
      <c r="F25" s="18"/>
      <c r="G25" s="4" t="s">
        <v>14</v>
      </c>
      <c r="H25" s="4" t="s">
        <v>14</v>
      </c>
      <c r="I25" s="8"/>
      <c r="J25" s="8"/>
      <c r="K25" s="8"/>
    </row>
    <row r="26" spans="1:11" ht="15" customHeight="1" x14ac:dyDescent="0.25">
      <c r="A26" s="11" t="s">
        <v>5</v>
      </c>
      <c r="B26" s="5" t="s">
        <v>14</v>
      </c>
      <c r="C26" s="16">
        <f>C25-B25</f>
        <v>16</v>
      </c>
      <c r="D26" s="16">
        <f>D25-C25</f>
        <v>-1142.8</v>
      </c>
      <c r="E26" s="16">
        <f t="shared" ref="E26:F26" si="9">E25-D25</f>
        <v>0</v>
      </c>
      <c r="F26" s="19">
        <f t="shared" si="9"/>
        <v>0</v>
      </c>
      <c r="G26" s="5">
        <f>C25-B25</f>
        <v>16</v>
      </c>
      <c r="H26" s="5">
        <f>SUM(G26/B25)*100</f>
        <v>1.4199503017394393</v>
      </c>
      <c r="I26" s="8"/>
      <c r="J26" s="8"/>
      <c r="K26" s="8"/>
    </row>
    <row r="27" spans="1:11" s="1" customFormat="1" ht="26.25" hidden="1" customHeight="1" x14ac:dyDescent="0.25">
      <c r="A27" s="11" t="s">
        <v>18</v>
      </c>
      <c r="B27" s="4"/>
      <c r="C27" s="17"/>
      <c r="D27" s="17"/>
      <c r="E27" s="17"/>
      <c r="F27" s="18"/>
      <c r="G27" s="4" t="s">
        <v>14</v>
      </c>
      <c r="H27" s="4" t="s">
        <v>14</v>
      </c>
      <c r="I27" s="8"/>
      <c r="J27" s="8"/>
      <c r="K27" s="8"/>
    </row>
    <row r="28" spans="1:11" s="1" customFormat="1" ht="15" hidden="1" customHeight="1" x14ac:dyDescent="0.25">
      <c r="A28" s="11" t="s">
        <v>5</v>
      </c>
      <c r="B28" s="5" t="s">
        <v>14</v>
      </c>
      <c r="C28" s="16">
        <f>C27-B27</f>
        <v>0</v>
      </c>
      <c r="D28" s="16" t="e">
        <f>D27-#REF!</f>
        <v>#REF!</v>
      </c>
      <c r="E28" s="16">
        <f t="shared" ref="E28:F28" si="10">E27-D27</f>
        <v>0</v>
      </c>
      <c r="F28" s="19">
        <f t="shared" si="10"/>
        <v>0</v>
      </c>
      <c r="G28" s="5">
        <f>F27-B27</f>
        <v>0</v>
      </c>
      <c r="H28" s="5" t="e">
        <f>SUM(G28/B27)*100</f>
        <v>#DIV/0!</v>
      </c>
      <c r="I28" s="8"/>
      <c r="J28" s="8"/>
      <c r="K28" s="8"/>
    </row>
    <row r="29" spans="1:11" ht="23.25" customHeight="1" x14ac:dyDescent="0.25">
      <c r="A29" s="12" t="s">
        <v>16</v>
      </c>
      <c r="B29" s="7">
        <f>B7-B12</f>
        <v>0</v>
      </c>
      <c r="C29" s="7">
        <f>C7-C12</f>
        <v>-364.59999999999854</v>
      </c>
      <c r="D29" s="16">
        <f>D7-D12</f>
        <v>0</v>
      </c>
      <c r="E29" s="16">
        <f t="shared" ref="E29:F29" si="11">E7-E12</f>
        <v>0</v>
      </c>
      <c r="F29" s="7">
        <f t="shared" si="11"/>
        <v>0</v>
      </c>
      <c r="G29" s="7">
        <f>C29-B29</f>
        <v>-364.59999999999854</v>
      </c>
      <c r="H29" s="7" t="s">
        <v>14</v>
      </c>
      <c r="I29" s="8"/>
      <c r="J29" s="8"/>
      <c r="K29" s="8"/>
    </row>
    <row r="30" spans="1:11" x14ac:dyDescent="0.25">
      <c r="A30" s="8"/>
      <c r="B30" s="25"/>
      <c r="C30" s="26"/>
      <c r="D30" s="26"/>
      <c r="E30" s="26"/>
      <c r="F30" s="25"/>
      <c r="G30" s="25"/>
      <c r="H30" s="25"/>
      <c r="I30" s="8"/>
      <c r="J30" s="8"/>
      <c r="K30" s="8"/>
    </row>
    <row r="31" spans="1:11" x14ac:dyDescent="0.25">
      <c r="A31" s="8"/>
      <c r="B31" s="25"/>
      <c r="C31" s="26"/>
      <c r="D31" s="26"/>
      <c r="E31" s="26"/>
      <c r="F31" s="25"/>
      <c r="G31" s="25"/>
      <c r="H31" s="25"/>
      <c r="I31" s="8"/>
      <c r="J31" s="8"/>
      <c r="K31" s="8"/>
    </row>
    <row r="32" spans="1:11" x14ac:dyDescent="0.25">
      <c r="A32" s="8"/>
      <c r="B32" s="25"/>
      <c r="C32" s="26"/>
      <c r="D32" s="26"/>
      <c r="E32" s="26"/>
      <c r="F32" s="25"/>
      <c r="G32" s="25"/>
      <c r="H32" s="25"/>
      <c r="I32" s="8"/>
      <c r="J32" s="8"/>
      <c r="K32" s="8"/>
    </row>
  </sheetData>
  <mergeCells count="6">
    <mergeCell ref="D1:H1"/>
    <mergeCell ref="A5:A6"/>
    <mergeCell ref="B5:B6"/>
    <mergeCell ref="G5:H5"/>
    <mergeCell ref="A3:H3"/>
    <mergeCell ref="C5:F5"/>
  </mergeCells>
  <pageMargins left="0.51181102362204722" right="0.15748031496062992" top="0.39370078740157483" bottom="0.4724409448818898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2023-06-05T12:48:04Z</cp:lastPrinted>
  <dcterms:created xsi:type="dcterms:W3CDTF">2014-02-25T11:29:51Z</dcterms:created>
  <dcterms:modified xsi:type="dcterms:W3CDTF">2023-06-05T12:48:07Z</dcterms:modified>
</cp:coreProperties>
</file>